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21450" windowHeight="10050" activeTab="0"/>
  </bookViews>
  <sheets>
    <sheet name="UGEthn" sheetId="1" r:id="rId1"/>
  </sheets>
  <definedNames/>
  <calcPr fullCalcOnLoad="1"/>
</workbook>
</file>

<file path=xl/sharedStrings.xml><?xml version="1.0" encoding="utf-8"?>
<sst xmlns="http://schemas.openxmlformats.org/spreadsheetml/2006/main" count="413" uniqueCount="288">
  <si>
    <t>INS</t>
  </si>
  <si>
    <t>Individualized Studies</t>
  </si>
  <si>
    <t>UNC</t>
  </si>
  <si>
    <t>University College</t>
  </si>
  <si>
    <t>School of Education</t>
  </si>
  <si>
    <t>Elementary Education &amp; Reading</t>
  </si>
  <si>
    <t>School of The Professions</t>
  </si>
  <si>
    <t>CRJ</t>
  </si>
  <si>
    <t>Criminal Justice</t>
  </si>
  <si>
    <t>Hispanic</t>
  </si>
  <si>
    <t>PSC</t>
  </si>
  <si>
    <t>Political Science</t>
  </si>
  <si>
    <t>COM</t>
  </si>
  <si>
    <t>Communication Studies</t>
  </si>
  <si>
    <t>Communication</t>
  </si>
  <si>
    <t>HIS</t>
  </si>
  <si>
    <t>History</t>
  </si>
  <si>
    <t>PTG</t>
  </si>
  <si>
    <t>Painting</t>
  </si>
  <si>
    <t>History and Social Studies Edu</t>
  </si>
  <si>
    <t>SWK</t>
  </si>
  <si>
    <t>Social Work</t>
  </si>
  <si>
    <t>BSA</t>
  </si>
  <si>
    <t>Business Administration</t>
  </si>
  <si>
    <t>Business</t>
  </si>
  <si>
    <t>CIS</t>
  </si>
  <si>
    <t>Computer Information Systems</t>
  </si>
  <si>
    <t>ART</t>
  </si>
  <si>
    <t>Art</t>
  </si>
  <si>
    <t>AED</t>
  </si>
  <si>
    <t>Art Education K-12</t>
  </si>
  <si>
    <t>Fine Arts</t>
  </si>
  <si>
    <t>Earth Sciences and Science Edu</t>
  </si>
  <si>
    <t>CISW</t>
  </si>
  <si>
    <t>Pre-Computer Info Systems</t>
  </si>
  <si>
    <t>SSX</t>
  </si>
  <si>
    <t>Social Studies Education 5-12</t>
  </si>
  <si>
    <t>ETE</t>
  </si>
  <si>
    <t>Elec Engineer Tech, Electronic</t>
  </si>
  <si>
    <t>TEC</t>
  </si>
  <si>
    <t>BME</t>
  </si>
  <si>
    <t>Business and Marketing Ed</t>
  </si>
  <si>
    <t>CTE</t>
  </si>
  <si>
    <t>Career &amp; Technical Ed</t>
  </si>
  <si>
    <t>HTR</t>
  </si>
  <si>
    <t>Hospitality Administration</t>
  </si>
  <si>
    <t>Hospitality &amp; Tourism</t>
  </si>
  <si>
    <t>MTS</t>
  </si>
  <si>
    <t>Mathematics 7-12</t>
  </si>
  <si>
    <t>MAT</t>
  </si>
  <si>
    <t>Mathematics</t>
  </si>
  <si>
    <t>SSS</t>
  </si>
  <si>
    <t>Social Studies 7-12</t>
  </si>
  <si>
    <t>GEG</t>
  </si>
  <si>
    <t>Geography</t>
  </si>
  <si>
    <t>PSY</t>
  </si>
  <si>
    <t>Psychology</t>
  </si>
  <si>
    <t>BMEW</t>
  </si>
  <si>
    <t>Pre-Business and Marketing Ed</t>
  </si>
  <si>
    <t>ECC</t>
  </si>
  <si>
    <t>Early Childhood and Childhood</t>
  </si>
  <si>
    <t>ENG</t>
  </si>
  <si>
    <t>English</t>
  </si>
  <si>
    <t>Career &amp; Technical Education</t>
  </si>
  <si>
    <t>FRC</t>
  </si>
  <si>
    <t>Forensic Chemistry</t>
  </si>
  <si>
    <t>CHE</t>
  </si>
  <si>
    <t>Chemistry</t>
  </si>
  <si>
    <t>FRS</t>
  </si>
  <si>
    <t>French 7-12</t>
  </si>
  <si>
    <t>Modern and Classical Languages</t>
  </si>
  <si>
    <t>INT</t>
  </si>
  <si>
    <t>Interior Design</t>
  </si>
  <si>
    <t>CED</t>
  </si>
  <si>
    <t>Childhood Education</t>
  </si>
  <si>
    <t>Art Education</t>
  </si>
  <si>
    <t>Industrial Technology</t>
  </si>
  <si>
    <t>DIE</t>
  </si>
  <si>
    <t>Dietetics</t>
  </si>
  <si>
    <t>Dietetics &amp; Nutrition</t>
  </si>
  <si>
    <t>EXE</t>
  </si>
  <si>
    <t>Exceptional Education</t>
  </si>
  <si>
    <t>ALT</t>
  </si>
  <si>
    <t>Arts and Letters</t>
  </si>
  <si>
    <t>School Of Arts and Humanities</t>
  </si>
  <si>
    <t>GEO</t>
  </si>
  <si>
    <t>Geology</t>
  </si>
  <si>
    <t>SOA</t>
  </si>
  <si>
    <t>Applied Sociology</t>
  </si>
  <si>
    <t>SOC</t>
  </si>
  <si>
    <t>Sociology</t>
  </si>
  <si>
    <t>NON</t>
  </si>
  <si>
    <t>UG Non-Matriculated</t>
  </si>
  <si>
    <t>WFD</t>
  </si>
  <si>
    <t>Wood/Furniture</t>
  </si>
  <si>
    <t>Design</t>
  </si>
  <si>
    <t>MET</t>
  </si>
  <si>
    <t>Mechanical Engineering Tech</t>
  </si>
  <si>
    <t>HEW</t>
  </si>
  <si>
    <t>Health/Wellness</t>
  </si>
  <si>
    <t>Health and Wellness</t>
  </si>
  <si>
    <t>BIO</t>
  </si>
  <si>
    <t>Biology</t>
  </si>
  <si>
    <t>ECO</t>
  </si>
  <si>
    <t>Economics</t>
  </si>
  <si>
    <t>Economics and Finance</t>
  </si>
  <si>
    <t>SLP</t>
  </si>
  <si>
    <t>Speech-Language Pathology</t>
  </si>
  <si>
    <t>Speech Language Pathology</t>
  </si>
  <si>
    <t>URP</t>
  </si>
  <si>
    <t>Urban Regional Analysis &amp; Plan</t>
  </si>
  <si>
    <t>Geography &amp; Planning</t>
  </si>
  <si>
    <t>MJD</t>
  </si>
  <si>
    <t>Metals/Jewelry</t>
  </si>
  <si>
    <t>SCL</t>
  </si>
  <si>
    <t>Sculpture</t>
  </si>
  <si>
    <t>FTT</t>
  </si>
  <si>
    <t>Fashion and Textile Technology</t>
  </si>
  <si>
    <t>BSAW</t>
  </si>
  <si>
    <t>Pre-Business Administration</t>
  </si>
  <si>
    <t>ENS</t>
  </si>
  <si>
    <t>English 7-12</t>
  </si>
  <si>
    <t>ETS</t>
  </si>
  <si>
    <t>Elec Eng Tec, Smart Grid</t>
  </si>
  <si>
    <t>MTX</t>
  </si>
  <si>
    <t>Mathematics 5-12</t>
  </si>
  <si>
    <t>JBS</t>
  </si>
  <si>
    <t>Journalism</t>
  </si>
  <si>
    <t>Tchrs Exceptnal Educ &amp; Elem Ed</t>
  </si>
  <si>
    <t>ANT</t>
  </si>
  <si>
    <t>Anthropology</t>
  </si>
  <si>
    <t>CMD</t>
  </si>
  <si>
    <t>Communication Design</t>
  </si>
  <si>
    <t>FCS</t>
  </si>
  <si>
    <t>Family and Consumer Sci Edu</t>
  </si>
  <si>
    <t>White</t>
  </si>
  <si>
    <t>PHO</t>
  </si>
  <si>
    <t>Photography</t>
  </si>
  <si>
    <t>ECE</t>
  </si>
  <si>
    <t>Early Childhood Education</t>
  </si>
  <si>
    <t>THA</t>
  </si>
  <si>
    <t>Theater</t>
  </si>
  <si>
    <t>TED</t>
  </si>
  <si>
    <t>Technology Education</t>
  </si>
  <si>
    <t>SWKW</t>
  </si>
  <si>
    <t>Pre-Social Work</t>
  </si>
  <si>
    <t>EAS</t>
  </si>
  <si>
    <t>Earth Sciences</t>
  </si>
  <si>
    <t>Undeclared</t>
  </si>
  <si>
    <t>CEDW</t>
  </si>
  <si>
    <t>Undeclared-Childhood Education</t>
  </si>
  <si>
    <t>PHI</t>
  </si>
  <si>
    <t>Philosophy</t>
  </si>
  <si>
    <t>Philosophy and Humanities</t>
  </si>
  <si>
    <t>TFA</t>
  </si>
  <si>
    <t>Television and Film Arts</t>
  </si>
  <si>
    <t>WRT</t>
  </si>
  <si>
    <t>Writing</t>
  </si>
  <si>
    <t>MDP</t>
  </si>
  <si>
    <t>Media Production</t>
  </si>
  <si>
    <t>CRJW</t>
  </si>
  <si>
    <t>Pre-Criminal Justice</t>
  </si>
  <si>
    <t>CSC</t>
  </si>
  <si>
    <t>Continuing Studies/Contract Co</t>
  </si>
  <si>
    <t>Continuing Professional Studie</t>
  </si>
  <si>
    <t>SPS</t>
  </si>
  <si>
    <t>Spanish 7-12</t>
  </si>
  <si>
    <t>PCM</t>
  </si>
  <si>
    <t>Public Communication</t>
  </si>
  <si>
    <t>PHY</t>
  </si>
  <si>
    <t>Physics</t>
  </si>
  <si>
    <t>FRE</t>
  </si>
  <si>
    <t>French</t>
  </si>
  <si>
    <t>AMT</t>
  </si>
  <si>
    <t>Applied Mathematics</t>
  </si>
  <si>
    <t>CEN</t>
  </si>
  <si>
    <t>Childhood Education and Englis</t>
  </si>
  <si>
    <t>Black</t>
  </si>
  <si>
    <t>MUS</t>
  </si>
  <si>
    <t>Music</t>
  </si>
  <si>
    <t>CER</t>
  </si>
  <si>
    <t>Ceramics</t>
  </si>
  <si>
    <t>SPA</t>
  </si>
  <si>
    <t>Spanish Language &amp; Literature</t>
  </si>
  <si>
    <t>CMT</t>
  </si>
  <si>
    <t>Childhood Education and Mathem</t>
  </si>
  <si>
    <t>ARH</t>
  </si>
  <si>
    <t>Art History</t>
  </si>
  <si>
    <t>PRT</t>
  </si>
  <si>
    <t>Printmaking</t>
  </si>
  <si>
    <t>FIB</t>
  </si>
  <si>
    <t>Fibers</t>
  </si>
  <si>
    <t>MUE</t>
  </si>
  <si>
    <t>Music Education</t>
  </si>
  <si>
    <t>CSH</t>
  </si>
  <si>
    <t>Childhood Education and Spanis</t>
  </si>
  <si>
    <t>CSS</t>
  </si>
  <si>
    <t>Childhood Education and Social</t>
  </si>
  <si>
    <t>FRCW</t>
  </si>
  <si>
    <t>Pre-forensic Chemistry</t>
  </si>
  <si>
    <t>EXEW</t>
  </si>
  <si>
    <t>Pre-Exceptional Education</t>
  </si>
  <si>
    <t>CFR</t>
  </si>
  <si>
    <t>Childhood Education and French</t>
  </si>
  <si>
    <t>JPS</t>
  </si>
  <si>
    <t>HS Jump Start</t>
  </si>
  <si>
    <t>BS-UC</t>
  </si>
  <si>
    <t>BS-SP</t>
  </si>
  <si>
    <t>BA-NS</t>
  </si>
  <si>
    <t>BA-AH</t>
  </si>
  <si>
    <t>BS-NS</t>
  </si>
  <si>
    <t>BS-AH</t>
  </si>
  <si>
    <t>BFA-AH</t>
  </si>
  <si>
    <t>BS-ED</t>
  </si>
  <si>
    <t>BSED-ED</t>
  </si>
  <si>
    <t>MUSB-AH</t>
  </si>
  <si>
    <t>UG-PBC-AH</t>
  </si>
  <si>
    <t>UG-PBC-ED</t>
  </si>
  <si>
    <t>UG-PBC-NS</t>
  </si>
  <si>
    <t>Fashion Textile Technology</t>
  </si>
  <si>
    <t>Art Education Total</t>
  </si>
  <si>
    <t>Communication Total</t>
  </si>
  <si>
    <t>Design Total</t>
  </si>
  <si>
    <t>English Total</t>
  </si>
  <si>
    <t>Fine Arts Total</t>
  </si>
  <si>
    <t>Modern and Classical Languages Total</t>
  </si>
  <si>
    <t>Music Total</t>
  </si>
  <si>
    <t>Career &amp; Technical Ed Total</t>
  </si>
  <si>
    <t>Elementary Education &amp; Reading Total</t>
  </si>
  <si>
    <t>Exceptional Education Total</t>
  </si>
  <si>
    <t>Chemistry Total</t>
  </si>
  <si>
    <t>Earth Sciences and Science Edu Total</t>
  </si>
  <si>
    <t>Economics and Finance Total</t>
  </si>
  <si>
    <t>Geography &amp; Planning Total</t>
  </si>
  <si>
    <t>History and Social Studies Edu Total</t>
  </si>
  <si>
    <t>Mathematics Total</t>
  </si>
  <si>
    <t>Physics Total</t>
  </si>
  <si>
    <t>Psychology Total</t>
  </si>
  <si>
    <t>Sociology Total</t>
  </si>
  <si>
    <t>Business Total</t>
  </si>
  <si>
    <t>Computer Information Systems Total</t>
  </si>
  <si>
    <t>Criminal Justice Total</t>
  </si>
  <si>
    <t>Social Work Total</t>
  </si>
  <si>
    <t>Continuing Professional Studie Total</t>
  </si>
  <si>
    <t>University College Total</t>
  </si>
  <si>
    <t>School of Education Total</t>
  </si>
  <si>
    <t>School of The Professions Total</t>
  </si>
  <si>
    <t>School of Art and Humanities</t>
  </si>
  <si>
    <t>School of Natural and Social Sciences</t>
  </si>
  <si>
    <t>Department</t>
  </si>
  <si>
    <t>Asian</t>
  </si>
  <si>
    <t>Hawaiian</t>
  </si>
  <si>
    <t>Total</t>
  </si>
  <si>
    <t>Indian</t>
  </si>
  <si>
    <t>Inter.</t>
  </si>
  <si>
    <t xml:space="preserve">Undergraduate </t>
  </si>
  <si>
    <t>Enrollment by School, Program, and Ethnicity</t>
  </si>
  <si>
    <t>Major Cd</t>
  </si>
  <si>
    <t>Prog Code</t>
  </si>
  <si>
    <t>Major Description</t>
  </si>
  <si>
    <t>Two or More</t>
  </si>
  <si>
    <t>Undiscl</t>
  </si>
  <si>
    <t>[Institutional Research Home]</t>
  </si>
  <si>
    <t>School of Art and Humanities Total</t>
  </si>
  <si>
    <t>School of Natural and Social Sciences Total</t>
  </si>
  <si>
    <t>All Undergraduate Totals</t>
  </si>
  <si>
    <t>BUFFALO STATE</t>
  </si>
  <si>
    <t>Spring 2014</t>
  </si>
  <si>
    <t>[Spring 2014 - Fact Sheet]</t>
  </si>
  <si>
    <t>SPN</t>
  </si>
  <si>
    <t>Spanish</t>
  </si>
  <si>
    <t>PREMAJ-ED</t>
  </si>
  <si>
    <t>PREMAJ-NS</t>
  </si>
  <si>
    <t>EGS</t>
  </si>
  <si>
    <t>Earth Scien 7-12, Gen Sci 7-12</t>
  </si>
  <si>
    <t>INR</t>
  </si>
  <si>
    <t>International Relations</t>
  </si>
  <si>
    <t>Political Science Total</t>
  </si>
  <si>
    <t>PREMAJ-SP</t>
  </si>
  <si>
    <t>Engineering Technology</t>
  </si>
  <si>
    <t>Engineering Technology Total</t>
  </si>
  <si>
    <t>PREMAJ-UC</t>
  </si>
  <si>
    <t>CONTED-UG</t>
  </si>
  <si>
    <t>INL</t>
  </si>
  <si>
    <t>UG-3+2-INL</t>
  </si>
  <si>
    <t>International - UG to GR</t>
  </si>
  <si>
    <t>Other Contract Students</t>
  </si>
  <si>
    <t>All Undergraduate w. Contract Students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</si>
</sst>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right"/>
    </xf>
    <xf numFmtId="0" fontId="49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48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" fillId="33" borderId="0" xfId="53" applyFont="1" applyFill="1" applyAlignment="1" applyProtection="1">
      <alignment horizontal="center"/>
      <protection/>
    </xf>
    <xf numFmtId="0" fontId="51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STUDENT_DATA/Spring2013/factspring10.htm" TargetMode="External" /><Relationship Id="rId2" Type="http://schemas.openxmlformats.org/officeDocument/2006/relationships/hyperlink" Target="..\..\..\..\..\STUDENT_DATA\index.html" TargetMode="External" /><Relationship Id="rId3" Type="http://schemas.openxmlformats.org/officeDocument/2006/relationships/hyperlink" Target="..\factspring14.html" TargetMode="External" /><Relationship Id="rId4" Type="http://schemas.openxmlformats.org/officeDocument/2006/relationships/hyperlink" Target="../../index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showGridLines="0" tabSelected="1" zoomScale="80" zoomScaleNormal="80" zoomScalePageLayoutView="0" workbookViewId="0" topLeftCell="A1">
      <pane ySplit="6" topLeftCell="A127" activePane="bottomLeft" state="frozen"/>
      <selection pane="topLeft" activeCell="A1" sqref="A1"/>
      <selection pane="bottomLeft" activeCell="Q136" sqref="Q136"/>
    </sheetView>
  </sheetViews>
  <sheetFormatPr defaultColWidth="9.140625" defaultRowHeight="15"/>
  <cols>
    <col min="1" max="1" width="37.28125" style="7" bestFit="1" customWidth="1"/>
    <col min="2" max="2" width="9.57421875" style="7" bestFit="1" customWidth="1"/>
    <col min="3" max="3" width="11.57421875" style="7" bestFit="1" customWidth="1"/>
    <col min="4" max="4" width="38.28125" style="7" bestFit="1" customWidth="1"/>
    <col min="5" max="6" width="9.00390625" style="7" bestFit="1" customWidth="1"/>
    <col min="7" max="7" width="12.7109375" style="7" bestFit="1" customWidth="1"/>
    <col min="8" max="8" width="12.57421875" style="7" bestFit="1" customWidth="1"/>
    <col min="9" max="9" width="9.140625" style="7" bestFit="1" customWidth="1"/>
    <col min="10" max="10" width="8.28125" style="7" bestFit="1" customWidth="1"/>
    <col min="11" max="11" width="17.7109375" style="7" bestFit="1" customWidth="1"/>
    <col min="12" max="12" width="10.8515625" style="7" bestFit="1" customWidth="1"/>
    <col min="13" max="13" width="8.7109375" style="7" bestFit="1" customWidth="1"/>
    <col min="14" max="14" width="8.421875" style="7" bestFit="1" customWidth="1"/>
    <col min="15" max="16384" width="9.140625" style="7" customWidth="1"/>
  </cols>
  <sheetData>
    <row r="1" spans="1:15" ht="18.75">
      <c r="A1" s="22" t="s">
        <v>266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3"/>
    </row>
    <row r="2" spans="1:14" ht="18.75">
      <c r="A2" s="20" t="s">
        <v>255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8.75">
      <c r="A3" s="20" t="s">
        <v>256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8.75">
      <c r="A4" s="20" t="s">
        <v>267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8.7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3"/>
      <c r="N5" s="3"/>
    </row>
    <row r="6" spans="1:14" ht="15">
      <c r="A6" s="4" t="s">
        <v>249</v>
      </c>
      <c r="B6" s="4" t="s">
        <v>257</v>
      </c>
      <c r="C6" s="4" t="s">
        <v>258</v>
      </c>
      <c r="D6" s="4" t="s">
        <v>259</v>
      </c>
      <c r="E6" s="5" t="s">
        <v>250</v>
      </c>
      <c r="F6" s="5" t="s">
        <v>177</v>
      </c>
      <c r="G6" s="5" t="s">
        <v>251</v>
      </c>
      <c r="H6" s="5" t="s">
        <v>9</v>
      </c>
      <c r="I6" s="5" t="s">
        <v>253</v>
      </c>
      <c r="J6" s="5" t="s">
        <v>254</v>
      </c>
      <c r="K6" s="5" t="s">
        <v>260</v>
      </c>
      <c r="L6" s="5" t="s">
        <v>261</v>
      </c>
      <c r="M6" s="5" t="s">
        <v>135</v>
      </c>
      <c r="N6" s="6" t="s">
        <v>252</v>
      </c>
    </row>
    <row r="7" ht="15">
      <c r="A7" s="8" t="s">
        <v>247</v>
      </c>
    </row>
    <row r="8" spans="1:14" ht="15">
      <c r="A8" t="s">
        <v>75</v>
      </c>
      <c r="B8" t="s">
        <v>29</v>
      </c>
      <c r="C8" t="s">
        <v>211</v>
      </c>
      <c r="D8" t="s">
        <v>30</v>
      </c>
      <c r="E8">
        <v>4</v>
      </c>
      <c r="F8">
        <v>1</v>
      </c>
      <c r="G8"/>
      <c r="H8">
        <v>2</v>
      </c>
      <c r="I8">
        <v>1</v>
      </c>
      <c r="J8">
        <v>1</v>
      </c>
      <c r="K8"/>
      <c r="L8"/>
      <c r="M8">
        <v>39</v>
      </c>
      <c r="N8">
        <v>48</v>
      </c>
    </row>
    <row r="9" spans="1:14" ht="15">
      <c r="A9"/>
      <c r="B9"/>
      <c r="C9" t="s">
        <v>216</v>
      </c>
      <c r="D9" t="s">
        <v>30</v>
      </c>
      <c r="E9"/>
      <c r="F9">
        <v>1</v>
      </c>
      <c r="G9"/>
      <c r="H9">
        <v>1</v>
      </c>
      <c r="I9"/>
      <c r="J9"/>
      <c r="K9">
        <v>1</v>
      </c>
      <c r="L9"/>
      <c r="M9">
        <v>6</v>
      </c>
      <c r="N9">
        <v>9</v>
      </c>
    </row>
    <row r="10" spans="1:14" s="9" customFormat="1" ht="15">
      <c r="A10" s="14" t="s">
        <v>220</v>
      </c>
      <c r="B10" s="14"/>
      <c r="C10" s="14"/>
      <c r="D10" s="14"/>
      <c r="E10" s="14">
        <f aca="true" t="shared" si="0" ref="E10:M10">SUM(E8:E9)</f>
        <v>4</v>
      </c>
      <c r="F10" s="14">
        <f t="shared" si="0"/>
        <v>2</v>
      </c>
      <c r="G10" s="14">
        <f t="shared" si="0"/>
        <v>0</v>
      </c>
      <c r="H10" s="14">
        <f t="shared" si="0"/>
        <v>3</v>
      </c>
      <c r="I10" s="14">
        <f t="shared" si="0"/>
        <v>1</v>
      </c>
      <c r="J10" s="14">
        <f t="shared" si="0"/>
        <v>1</v>
      </c>
      <c r="K10" s="14">
        <f t="shared" si="0"/>
        <v>1</v>
      </c>
      <c r="L10" s="14">
        <f t="shared" si="0"/>
        <v>0</v>
      </c>
      <c r="M10" s="14">
        <f t="shared" si="0"/>
        <v>45</v>
      </c>
      <c r="N10" s="14">
        <f>SUM(N8:N9)</f>
        <v>57</v>
      </c>
    </row>
    <row r="11" spans="1:14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5">
      <c r="A12" t="s">
        <v>14</v>
      </c>
      <c r="B12" t="s">
        <v>12</v>
      </c>
      <c r="C12" t="s">
        <v>209</v>
      </c>
      <c r="D12" t="s">
        <v>13</v>
      </c>
      <c r="E12">
        <v>2</v>
      </c>
      <c r="F12">
        <v>46</v>
      </c>
      <c r="G12"/>
      <c r="H12">
        <v>17</v>
      </c>
      <c r="I12">
        <v>2</v>
      </c>
      <c r="J12">
        <v>1</v>
      </c>
      <c r="K12">
        <v>7</v>
      </c>
      <c r="L12"/>
      <c r="M12">
        <v>95</v>
      </c>
      <c r="N12">
        <v>170</v>
      </c>
    </row>
    <row r="13" spans="1:14" ht="15">
      <c r="A13"/>
      <c r="B13" t="s">
        <v>126</v>
      </c>
      <c r="C13" t="s">
        <v>209</v>
      </c>
      <c r="D13" t="s">
        <v>127</v>
      </c>
      <c r="E13">
        <v>1</v>
      </c>
      <c r="F13">
        <v>40</v>
      </c>
      <c r="G13"/>
      <c r="H13">
        <v>16</v>
      </c>
      <c r="I13"/>
      <c r="J13">
        <v>1</v>
      </c>
      <c r="K13">
        <v>3</v>
      </c>
      <c r="L13">
        <v>1</v>
      </c>
      <c r="M13">
        <v>70</v>
      </c>
      <c r="N13">
        <v>132</v>
      </c>
    </row>
    <row r="14" spans="1:14" ht="15">
      <c r="A14"/>
      <c r="B14" t="s">
        <v>158</v>
      </c>
      <c r="C14" t="s">
        <v>209</v>
      </c>
      <c r="D14" t="s">
        <v>159</v>
      </c>
      <c r="E14">
        <v>3</v>
      </c>
      <c r="F14">
        <v>53</v>
      </c>
      <c r="G14"/>
      <c r="H14">
        <v>23</v>
      </c>
      <c r="I14">
        <v>3</v>
      </c>
      <c r="J14">
        <v>2</v>
      </c>
      <c r="K14">
        <v>6</v>
      </c>
      <c r="L14">
        <v>1</v>
      </c>
      <c r="M14">
        <v>84</v>
      </c>
      <c r="N14">
        <v>175</v>
      </c>
    </row>
    <row r="15" spans="1:14" ht="15">
      <c r="A15"/>
      <c r="B15" t="s">
        <v>167</v>
      </c>
      <c r="C15" t="s">
        <v>209</v>
      </c>
      <c r="D15" t="s">
        <v>168</v>
      </c>
      <c r="E15">
        <v>1</v>
      </c>
      <c r="F15">
        <v>42</v>
      </c>
      <c r="G15"/>
      <c r="H15">
        <v>18</v>
      </c>
      <c r="I15"/>
      <c r="J15">
        <v>2</v>
      </c>
      <c r="K15">
        <v>9</v>
      </c>
      <c r="L15"/>
      <c r="M15">
        <v>107</v>
      </c>
      <c r="N15">
        <v>179</v>
      </c>
    </row>
    <row r="16" spans="1:14" ht="15">
      <c r="A16"/>
      <c r="B16" t="s">
        <v>154</v>
      </c>
      <c r="C16" t="s">
        <v>209</v>
      </c>
      <c r="D16" t="s">
        <v>155</v>
      </c>
      <c r="E16">
        <v>1</v>
      </c>
      <c r="F16">
        <v>6</v>
      </c>
      <c r="G16"/>
      <c r="H16">
        <v>2</v>
      </c>
      <c r="I16"/>
      <c r="J16"/>
      <c r="K16">
        <v>1</v>
      </c>
      <c r="L16"/>
      <c r="M16">
        <v>35</v>
      </c>
      <c r="N16">
        <v>45</v>
      </c>
    </row>
    <row r="17" spans="1:14" s="9" customFormat="1" ht="15">
      <c r="A17" s="14" t="s">
        <v>221</v>
      </c>
      <c r="B17" s="14"/>
      <c r="C17" s="14"/>
      <c r="D17" s="14"/>
      <c r="E17" s="14">
        <f aca="true" t="shared" si="1" ref="E17:M17">SUM(E12:E16)</f>
        <v>8</v>
      </c>
      <c r="F17" s="14">
        <f t="shared" si="1"/>
        <v>187</v>
      </c>
      <c r="G17" s="14">
        <f t="shared" si="1"/>
        <v>0</v>
      </c>
      <c r="H17" s="14">
        <f t="shared" si="1"/>
        <v>76</v>
      </c>
      <c r="I17" s="14">
        <f t="shared" si="1"/>
        <v>5</v>
      </c>
      <c r="J17" s="14">
        <f t="shared" si="1"/>
        <v>6</v>
      </c>
      <c r="K17" s="14">
        <f t="shared" si="1"/>
        <v>26</v>
      </c>
      <c r="L17" s="14">
        <f t="shared" si="1"/>
        <v>2</v>
      </c>
      <c r="M17" s="14">
        <f t="shared" si="1"/>
        <v>391</v>
      </c>
      <c r="N17" s="14">
        <f>SUM(N12:N16)</f>
        <v>701</v>
      </c>
    </row>
    <row r="18" spans="1:14" s="9" customFormat="1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5">
      <c r="A19" t="s">
        <v>95</v>
      </c>
      <c r="B19" t="s">
        <v>180</v>
      </c>
      <c r="C19" t="s">
        <v>212</v>
      </c>
      <c r="D19" t="s">
        <v>181</v>
      </c>
      <c r="E19"/>
      <c r="F19"/>
      <c r="G19"/>
      <c r="H19"/>
      <c r="I19"/>
      <c r="J19"/>
      <c r="K19"/>
      <c r="L19"/>
      <c r="M19">
        <v>4</v>
      </c>
      <c r="N19">
        <v>4</v>
      </c>
    </row>
    <row r="20" spans="1:14" ht="15">
      <c r="A20"/>
      <c r="B20"/>
      <c r="C20" t="s">
        <v>211</v>
      </c>
      <c r="D20" t="s">
        <v>181</v>
      </c>
      <c r="E20"/>
      <c r="F20"/>
      <c r="G20"/>
      <c r="H20"/>
      <c r="I20"/>
      <c r="J20"/>
      <c r="K20"/>
      <c r="L20"/>
      <c r="M20">
        <v>7</v>
      </c>
      <c r="N20">
        <v>7</v>
      </c>
    </row>
    <row r="21" spans="1:14" ht="15">
      <c r="A21"/>
      <c r="B21" t="s">
        <v>131</v>
      </c>
      <c r="C21" t="s">
        <v>212</v>
      </c>
      <c r="D21" t="s">
        <v>132</v>
      </c>
      <c r="E21">
        <v>4</v>
      </c>
      <c r="F21">
        <v>11</v>
      </c>
      <c r="G21"/>
      <c r="H21">
        <v>5</v>
      </c>
      <c r="I21"/>
      <c r="J21">
        <v>1</v>
      </c>
      <c r="K21">
        <v>6</v>
      </c>
      <c r="L21"/>
      <c r="M21">
        <v>112</v>
      </c>
      <c r="N21">
        <v>139</v>
      </c>
    </row>
    <row r="22" spans="1:14" ht="15">
      <c r="A22"/>
      <c r="B22" t="s">
        <v>190</v>
      </c>
      <c r="C22" t="s">
        <v>212</v>
      </c>
      <c r="D22" t="s">
        <v>191</v>
      </c>
      <c r="E22"/>
      <c r="F22"/>
      <c r="G22"/>
      <c r="H22">
        <v>1</v>
      </c>
      <c r="I22"/>
      <c r="J22"/>
      <c r="K22"/>
      <c r="L22"/>
      <c r="M22">
        <v>1</v>
      </c>
      <c r="N22">
        <v>2</v>
      </c>
    </row>
    <row r="23" spans="1:14" ht="15">
      <c r="A23"/>
      <c r="B23"/>
      <c r="C23" t="s">
        <v>211</v>
      </c>
      <c r="D23" t="s">
        <v>191</v>
      </c>
      <c r="E23"/>
      <c r="F23"/>
      <c r="G23"/>
      <c r="H23"/>
      <c r="I23"/>
      <c r="J23"/>
      <c r="K23"/>
      <c r="L23">
        <v>1</v>
      </c>
      <c r="M23">
        <v>3</v>
      </c>
      <c r="N23">
        <v>4</v>
      </c>
    </row>
    <row r="24" spans="1:14" ht="15">
      <c r="A24"/>
      <c r="B24" t="s">
        <v>112</v>
      </c>
      <c r="C24" t="s">
        <v>212</v>
      </c>
      <c r="D24" t="s">
        <v>113</v>
      </c>
      <c r="E24"/>
      <c r="F24"/>
      <c r="G24"/>
      <c r="H24"/>
      <c r="I24"/>
      <c r="J24"/>
      <c r="K24"/>
      <c r="L24"/>
      <c r="M24">
        <v>5</v>
      </c>
      <c r="N24">
        <v>5</v>
      </c>
    </row>
    <row r="25" spans="1:14" ht="15">
      <c r="A25"/>
      <c r="B25"/>
      <c r="C25" t="s">
        <v>211</v>
      </c>
      <c r="D25" t="s">
        <v>113</v>
      </c>
      <c r="E25"/>
      <c r="F25">
        <v>2</v>
      </c>
      <c r="G25"/>
      <c r="H25"/>
      <c r="I25"/>
      <c r="J25"/>
      <c r="K25"/>
      <c r="L25"/>
      <c r="M25">
        <v>9</v>
      </c>
      <c r="N25">
        <v>11</v>
      </c>
    </row>
    <row r="26" spans="1:14" ht="15">
      <c r="A26"/>
      <c r="B26" t="s">
        <v>93</v>
      </c>
      <c r="C26" t="s">
        <v>211</v>
      </c>
      <c r="D26" t="s">
        <v>94</v>
      </c>
      <c r="E26"/>
      <c r="F26"/>
      <c r="G26"/>
      <c r="H26">
        <v>2</v>
      </c>
      <c r="I26"/>
      <c r="J26"/>
      <c r="K26"/>
      <c r="L26"/>
      <c r="M26">
        <v>9</v>
      </c>
      <c r="N26">
        <v>11</v>
      </c>
    </row>
    <row r="27" spans="1:14" s="9" customFormat="1" ht="15">
      <c r="A27" s="14" t="s">
        <v>222</v>
      </c>
      <c r="B27" s="14"/>
      <c r="C27" s="14"/>
      <c r="D27" s="14"/>
      <c r="E27" s="14">
        <f aca="true" t="shared" si="2" ref="E27:M27">SUM(E19:E26)</f>
        <v>4</v>
      </c>
      <c r="F27" s="14">
        <f t="shared" si="2"/>
        <v>13</v>
      </c>
      <c r="G27" s="14">
        <f t="shared" si="2"/>
        <v>0</v>
      </c>
      <c r="H27" s="14">
        <f t="shared" si="2"/>
        <v>8</v>
      </c>
      <c r="I27" s="14">
        <f t="shared" si="2"/>
        <v>0</v>
      </c>
      <c r="J27" s="14">
        <f t="shared" si="2"/>
        <v>1</v>
      </c>
      <c r="K27" s="14">
        <f t="shared" si="2"/>
        <v>6</v>
      </c>
      <c r="L27" s="14">
        <f t="shared" si="2"/>
        <v>1</v>
      </c>
      <c r="M27" s="14">
        <f t="shared" si="2"/>
        <v>150</v>
      </c>
      <c r="N27" s="14">
        <f>SUM(N19:N26)</f>
        <v>183</v>
      </c>
    </row>
    <row r="28" spans="1:14" s="9" customFormat="1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5">
      <c r="A29" t="s">
        <v>62</v>
      </c>
      <c r="B29" t="s">
        <v>61</v>
      </c>
      <c r="C29" t="s">
        <v>209</v>
      </c>
      <c r="D29" t="s">
        <v>62</v>
      </c>
      <c r="E29"/>
      <c r="F29">
        <v>25</v>
      </c>
      <c r="G29"/>
      <c r="H29">
        <v>18</v>
      </c>
      <c r="I29">
        <v>4</v>
      </c>
      <c r="J29"/>
      <c r="K29">
        <v>6</v>
      </c>
      <c r="L29"/>
      <c r="M29">
        <v>112</v>
      </c>
      <c r="N29">
        <v>165</v>
      </c>
    </row>
    <row r="30" spans="1:14" ht="15">
      <c r="A30"/>
      <c r="B30" t="s">
        <v>120</v>
      </c>
      <c r="C30" t="s">
        <v>211</v>
      </c>
      <c r="D30" t="s">
        <v>121</v>
      </c>
      <c r="E30">
        <v>1</v>
      </c>
      <c r="F30">
        <v>7</v>
      </c>
      <c r="G30"/>
      <c r="H30">
        <v>7</v>
      </c>
      <c r="I30"/>
      <c r="J30"/>
      <c r="K30">
        <v>2</v>
      </c>
      <c r="L30"/>
      <c r="M30">
        <v>30</v>
      </c>
      <c r="N30">
        <v>47</v>
      </c>
    </row>
    <row r="31" spans="1:14" ht="15">
      <c r="A31"/>
      <c r="B31"/>
      <c r="C31" t="s">
        <v>216</v>
      </c>
      <c r="D31" t="s">
        <v>121</v>
      </c>
      <c r="E31">
        <v>1</v>
      </c>
      <c r="F31"/>
      <c r="G31"/>
      <c r="H31"/>
      <c r="I31"/>
      <c r="J31"/>
      <c r="K31"/>
      <c r="L31"/>
      <c r="M31">
        <v>3</v>
      </c>
      <c r="N31">
        <v>4</v>
      </c>
    </row>
    <row r="32" spans="1:14" ht="15">
      <c r="A32"/>
      <c r="B32" t="s">
        <v>156</v>
      </c>
      <c r="C32" t="s">
        <v>209</v>
      </c>
      <c r="D32" t="s">
        <v>157</v>
      </c>
      <c r="E32"/>
      <c r="F32">
        <v>2</v>
      </c>
      <c r="G32"/>
      <c r="H32">
        <v>3</v>
      </c>
      <c r="I32"/>
      <c r="J32"/>
      <c r="K32">
        <v>1</v>
      </c>
      <c r="L32"/>
      <c r="M32">
        <v>15</v>
      </c>
      <c r="N32">
        <v>21</v>
      </c>
    </row>
    <row r="33" spans="1:14" s="9" customFormat="1" ht="15">
      <c r="A33" s="14" t="s">
        <v>223</v>
      </c>
      <c r="B33" s="14"/>
      <c r="C33" s="14"/>
      <c r="D33" s="14"/>
      <c r="E33" s="14">
        <f aca="true" t="shared" si="3" ref="E33:M33">SUM(E29:E32)</f>
        <v>2</v>
      </c>
      <c r="F33" s="14">
        <f t="shared" si="3"/>
        <v>34</v>
      </c>
      <c r="G33" s="14">
        <f t="shared" si="3"/>
        <v>0</v>
      </c>
      <c r="H33" s="14">
        <f t="shared" si="3"/>
        <v>28</v>
      </c>
      <c r="I33" s="14">
        <f t="shared" si="3"/>
        <v>4</v>
      </c>
      <c r="J33" s="14">
        <f t="shared" si="3"/>
        <v>0</v>
      </c>
      <c r="K33" s="14">
        <f t="shared" si="3"/>
        <v>9</v>
      </c>
      <c r="L33" s="14">
        <f t="shared" si="3"/>
        <v>0</v>
      </c>
      <c r="M33" s="14">
        <f t="shared" si="3"/>
        <v>160</v>
      </c>
      <c r="N33" s="14">
        <f>SUM(N29:N32)</f>
        <v>237</v>
      </c>
    </row>
    <row r="34" spans="1:14" s="9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5">
      <c r="A35" t="s">
        <v>31</v>
      </c>
      <c r="B35" t="s">
        <v>186</v>
      </c>
      <c r="C35" t="s">
        <v>209</v>
      </c>
      <c r="D35" t="s">
        <v>187</v>
      </c>
      <c r="E35"/>
      <c r="F35"/>
      <c r="G35"/>
      <c r="H35">
        <v>2</v>
      </c>
      <c r="I35"/>
      <c r="J35"/>
      <c r="K35">
        <v>2</v>
      </c>
      <c r="L35"/>
      <c r="M35">
        <v>17</v>
      </c>
      <c r="N35">
        <v>21</v>
      </c>
    </row>
    <row r="36" spans="1:14" ht="15">
      <c r="A36"/>
      <c r="B36" t="s">
        <v>27</v>
      </c>
      <c r="C36" t="s">
        <v>209</v>
      </c>
      <c r="D36" t="s">
        <v>28</v>
      </c>
      <c r="E36">
        <v>1</v>
      </c>
      <c r="F36">
        <v>18</v>
      </c>
      <c r="G36"/>
      <c r="H36">
        <v>8</v>
      </c>
      <c r="I36"/>
      <c r="J36"/>
      <c r="K36">
        <v>6</v>
      </c>
      <c r="L36"/>
      <c r="M36">
        <v>85</v>
      </c>
      <c r="N36">
        <v>118</v>
      </c>
    </row>
    <row r="37" spans="1:14" ht="15">
      <c r="A37"/>
      <c r="B37" t="s">
        <v>136</v>
      </c>
      <c r="C37" t="s">
        <v>212</v>
      </c>
      <c r="D37" t="s">
        <v>137</v>
      </c>
      <c r="E37"/>
      <c r="F37">
        <v>3</v>
      </c>
      <c r="G37"/>
      <c r="H37">
        <v>2</v>
      </c>
      <c r="I37"/>
      <c r="J37">
        <v>1</v>
      </c>
      <c r="K37"/>
      <c r="L37">
        <v>1</v>
      </c>
      <c r="M37">
        <v>15</v>
      </c>
      <c r="N37">
        <v>22</v>
      </c>
    </row>
    <row r="38" spans="1:14" ht="15">
      <c r="A38"/>
      <c r="B38" t="s">
        <v>188</v>
      </c>
      <c r="C38" t="s">
        <v>212</v>
      </c>
      <c r="D38" t="s">
        <v>189</v>
      </c>
      <c r="E38"/>
      <c r="F38"/>
      <c r="G38"/>
      <c r="H38">
        <v>1</v>
      </c>
      <c r="I38"/>
      <c r="J38"/>
      <c r="K38"/>
      <c r="L38"/>
      <c r="M38">
        <v>4</v>
      </c>
      <c r="N38">
        <v>5</v>
      </c>
    </row>
    <row r="39" spans="1:14" ht="15">
      <c r="A39"/>
      <c r="B39" t="s">
        <v>17</v>
      </c>
      <c r="C39" t="s">
        <v>212</v>
      </c>
      <c r="D39" t="s">
        <v>18</v>
      </c>
      <c r="E39">
        <v>1</v>
      </c>
      <c r="F39"/>
      <c r="G39"/>
      <c r="H39">
        <v>2</v>
      </c>
      <c r="I39"/>
      <c r="J39"/>
      <c r="K39"/>
      <c r="L39"/>
      <c r="M39">
        <v>16</v>
      </c>
      <c r="N39">
        <v>19</v>
      </c>
    </row>
    <row r="40" spans="1:14" ht="15">
      <c r="A40"/>
      <c r="B40" t="s">
        <v>114</v>
      </c>
      <c r="C40" t="s">
        <v>212</v>
      </c>
      <c r="D40" t="s">
        <v>115</v>
      </c>
      <c r="E40"/>
      <c r="F40"/>
      <c r="G40"/>
      <c r="H40"/>
      <c r="I40"/>
      <c r="J40"/>
      <c r="K40"/>
      <c r="L40"/>
      <c r="M40">
        <v>5</v>
      </c>
      <c r="N40">
        <v>5</v>
      </c>
    </row>
    <row r="41" spans="1:14" s="9" customFormat="1" ht="15">
      <c r="A41" s="14" t="s">
        <v>224</v>
      </c>
      <c r="B41" s="14"/>
      <c r="C41" s="14"/>
      <c r="D41" s="14"/>
      <c r="E41" s="14">
        <f aca="true" t="shared" si="4" ref="E41:M41">SUM(E35:E40)</f>
        <v>2</v>
      </c>
      <c r="F41" s="14">
        <f t="shared" si="4"/>
        <v>21</v>
      </c>
      <c r="G41" s="14">
        <f t="shared" si="4"/>
        <v>0</v>
      </c>
      <c r="H41" s="14">
        <f t="shared" si="4"/>
        <v>15</v>
      </c>
      <c r="I41" s="14">
        <f t="shared" si="4"/>
        <v>0</v>
      </c>
      <c r="J41" s="14">
        <f t="shared" si="4"/>
        <v>1</v>
      </c>
      <c r="K41" s="14">
        <f t="shared" si="4"/>
        <v>8</v>
      </c>
      <c r="L41" s="14">
        <f t="shared" si="4"/>
        <v>1</v>
      </c>
      <c r="M41" s="14">
        <f t="shared" si="4"/>
        <v>142</v>
      </c>
      <c r="N41" s="14">
        <f>SUM(N35:N40)</f>
        <v>190</v>
      </c>
    </row>
    <row r="42" spans="1:14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s="9" customFormat="1" ht="15">
      <c r="A43" t="s">
        <v>72</v>
      </c>
      <c r="B43" t="s">
        <v>71</v>
      </c>
      <c r="C43" t="s">
        <v>212</v>
      </c>
      <c r="D43" t="s">
        <v>72</v>
      </c>
      <c r="E43">
        <v>2</v>
      </c>
      <c r="F43">
        <v>9</v>
      </c>
      <c r="G43">
        <v>1</v>
      </c>
      <c r="H43">
        <v>8</v>
      </c>
      <c r="I43">
        <v>1</v>
      </c>
      <c r="J43">
        <v>2</v>
      </c>
      <c r="K43"/>
      <c r="L43"/>
      <c r="M43">
        <v>31</v>
      </c>
      <c r="N43">
        <v>54</v>
      </c>
    </row>
    <row r="44" spans="1:14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5">
      <c r="A45" t="s">
        <v>70</v>
      </c>
      <c r="B45" t="s">
        <v>171</v>
      </c>
      <c r="C45" t="s">
        <v>209</v>
      </c>
      <c r="D45" t="s">
        <v>172</v>
      </c>
      <c r="E45"/>
      <c r="F45">
        <v>1</v>
      </c>
      <c r="G45">
        <v>1</v>
      </c>
      <c r="H45">
        <v>1</v>
      </c>
      <c r="I45"/>
      <c r="J45">
        <v>2</v>
      </c>
      <c r="K45">
        <v>1</v>
      </c>
      <c r="L45"/>
      <c r="M45">
        <v>8</v>
      </c>
      <c r="N45">
        <v>14</v>
      </c>
    </row>
    <row r="46" spans="1:14" ht="15">
      <c r="A46"/>
      <c r="B46" t="s">
        <v>68</v>
      </c>
      <c r="C46" t="s">
        <v>211</v>
      </c>
      <c r="D46" t="s">
        <v>69</v>
      </c>
      <c r="E46"/>
      <c r="F46">
        <v>1</v>
      </c>
      <c r="G46"/>
      <c r="H46"/>
      <c r="I46"/>
      <c r="J46"/>
      <c r="K46"/>
      <c r="L46"/>
      <c r="M46">
        <v>3</v>
      </c>
      <c r="N46">
        <v>4</v>
      </c>
    </row>
    <row r="47" spans="1:14" ht="15">
      <c r="A47"/>
      <c r="B47"/>
      <c r="C47" t="s">
        <v>216</v>
      </c>
      <c r="D47" t="s">
        <v>69</v>
      </c>
      <c r="E47"/>
      <c r="F47">
        <v>1</v>
      </c>
      <c r="G47"/>
      <c r="H47"/>
      <c r="I47"/>
      <c r="J47"/>
      <c r="K47"/>
      <c r="L47"/>
      <c r="M47"/>
      <c r="N47">
        <v>1</v>
      </c>
    </row>
    <row r="48" spans="1:14" ht="15">
      <c r="A48"/>
      <c r="B48" t="s">
        <v>182</v>
      </c>
      <c r="C48" t="s">
        <v>209</v>
      </c>
      <c r="D48" t="s">
        <v>183</v>
      </c>
      <c r="E48"/>
      <c r="F48"/>
      <c r="G48"/>
      <c r="H48">
        <v>2</v>
      </c>
      <c r="I48"/>
      <c r="J48"/>
      <c r="K48"/>
      <c r="L48"/>
      <c r="M48">
        <v>1</v>
      </c>
      <c r="N48">
        <v>3</v>
      </c>
    </row>
    <row r="49" spans="1:14" ht="15">
      <c r="A49"/>
      <c r="B49" t="s">
        <v>269</v>
      </c>
      <c r="C49" t="s">
        <v>209</v>
      </c>
      <c r="D49" t="s">
        <v>270</v>
      </c>
      <c r="E49"/>
      <c r="F49">
        <v>2</v>
      </c>
      <c r="G49"/>
      <c r="H49">
        <v>3</v>
      </c>
      <c r="I49"/>
      <c r="J49"/>
      <c r="K49">
        <v>1</v>
      </c>
      <c r="L49"/>
      <c r="M49">
        <v>11</v>
      </c>
      <c r="N49">
        <v>17</v>
      </c>
    </row>
    <row r="50" spans="1:14" ht="15">
      <c r="A50"/>
      <c r="B50" t="s">
        <v>165</v>
      </c>
      <c r="C50" t="s">
        <v>211</v>
      </c>
      <c r="D50" t="s">
        <v>166</v>
      </c>
      <c r="E50"/>
      <c r="F50"/>
      <c r="G50"/>
      <c r="H50">
        <v>3</v>
      </c>
      <c r="I50"/>
      <c r="J50"/>
      <c r="K50">
        <v>1</v>
      </c>
      <c r="L50"/>
      <c r="M50">
        <v>2</v>
      </c>
      <c r="N50">
        <v>6</v>
      </c>
    </row>
    <row r="51" spans="1:14" s="9" customFormat="1" ht="15">
      <c r="A51" s="14" t="s">
        <v>225</v>
      </c>
      <c r="B51" s="14"/>
      <c r="C51" s="14"/>
      <c r="D51" s="14"/>
      <c r="E51" s="14">
        <f aca="true" t="shared" si="5" ref="E51:M51">SUM(E45:E50)</f>
        <v>0</v>
      </c>
      <c r="F51" s="14">
        <f t="shared" si="5"/>
        <v>5</v>
      </c>
      <c r="G51" s="14">
        <f t="shared" si="5"/>
        <v>1</v>
      </c>
      <c r="H51" s="14">
        <f t="shared" si="5"/>
        <v>9</v>
      </c>
      <c r="I51" s="14">
        <f t="shared" si="5"/>
        <v>0</v>
      </c>
      <c r="J51" s="14">
        <f t="shared" si="5"/>
        <v>2</v>
      </c>
      <c r="K51" s="14">
        <f t="shared" si="5"/>
        <v>3</v>
      </c>
      <c r="L51" s="14">
        <f t="shared" si="5"/>
        <v>0</v>
      </c>
      <c r="M51" s="14">
        <f t="shared" si="5"/>
        <v>25</v>
      </c>
      <c r="N51" s="14">
        <f>SUM(N45:N50)</f>
        <v>45</v>
      </c>
    </row>
    <row r="52" spans="1:14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s="9" customFormat="1" ht="15">
      <c r="A53" t="s">
        <v>179</v>
      </c>
      <c r="B53" t="s">
        <v>192</v>
      </c>
      <c r="C53" t="s">
        <v>215</v>
      </c>
      <c r="D53" t="s">
        <v>193</v>
      </c>
      <c r="E53">
        <v>1</v>
      </c>
      <c r="F53">
        <v>3</v>
      </c>
      <c r="G53"/>
      <c r="H53">
        <v>4</v>
      </c>
      <c r="I53"/>
      <c r="J53"/>
      <c r="K53">
        <v>1</v>
      </c>
      <c r="L53"/>
      <c r="M53">
        <v>48</v>
      </c>
      <c r="N53">
        <v>57</v>
      </c>
    </row>
    <row r="54" spans="1:14" ht="15">
      <c r="A54"/>
      <c r="B54" t="s">
        <v>178</v>
      </c>
      <c r="C54" t="s">
        <v>209</v>
      </c>
      <c r="D54" t="s">
        <v>179</v>
      </c>
      <c r="E54">
        <v>1</v>
      </c>
      <c r="F54">
        <v>3</v>
      </c>
      <c r="G54"/>
      <c r="H54">
        <v>2</v>
      </c>
      <c r="I54"/>
      <c r="J54"/>
      <c r="K54"/>
      <c r="L54"/>
      <c r="M54">
        <v>40</v>
      </c>
      <c r="N54">
        <v>46</v>
      </c>
    </row>
    <row r="55" spans="1:14" s="9" customFormat="1" ht="15">
      <c r="A55" s="14" t="s">
        <v>226</v>
      </c>
      <c r="B55" s="14"/>
      <c r="C55" s="14"/>
      <c r="D55" s="14"/>
      <c r="E55" s="14">
        <f aca="true" t="shared" si="6" ref="E55:M55">SUM(E53:E54)</f>
        <v>2</v>
      </c>
      <c r="F55" s="14">
        <f t="shared" si="6"/>
        <v>6</v>
      </c>
      <c r="G55" s="14">
        <f t="shared" si="6"/>
        <v>0</v>
      </c>
      <c r="H55" s="14">
        <f t="shared" si="6"/>
        <v>6</v>
      </c>
      <c r="I55" s="14">
        <f t="shared" si="6"/>
        <v>0</v>
      </c>
      <c r="J55" s="14">
        <f t="shared" si="6"/>
        <v>0</v>
      </c>
      <c r="K55" s="14">
        <f t="shared" si="6"/>
        <v>1</v>
      </c>
      <c r="L55" s="14">
        <f t="shared" si="6"/>
        <v>0</v>
      </c>
      <c r="M55" s="14">
        <f t="shared" si="6"/>
        <v>88</v>
      </c>
      <c r="N55" s="14">
        <f>SUM(N53:N54)</f>
        <v>103</v>
      </c>
    </row>
    <row r="56" spans="1:14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s="9" customFormat="1" ht="15">
      <c r="A57" t="s">
        <v>153</v>
      </c>
      <c r="B57" t="s">
        <v>151</v>
      </c>
      <c r="C57" t="s">
        <v>209</v>
      </c>
      <c r="D57" t="s">
        <v>152</v>
      </c>
      <c r="E57">
        <v>1</v>
      </c>
      <c r="F57">
        <v>3</v>
      </c>
      <c r="G57"/>
      <c r="H57">
        <v>1</v>
      </c>
      <c r="I57"/>
      <c r="J57"/>
      <c r="K57"/>
      <c r="L57"/>
      <c r="M57">
        <v>12</v>
      </c>
      <c r="N57">
        <v>17</v>
      </c>
    </row>
    <row r="58" spans="1:14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5">
      <c r="A59" t="s">
        <v>84</v>
      </c>
      <c r="B59" t="s">
        <v>82</v>
      </c>
      <c r="C59" t="s">
        <v>209</v>
      </c>
      <c r="D59" t="s">
        <v>83</v>
      </c>
      <c r="E59">
        <v>1</v>
      </c>
      <c r="F59">
        <v>18</v>
      </c>
      <c r="G59"/>
      <c r="H59">
        <v>4</v>
      </c>
      <c r="I59"/>
      <c r="J59"/>
      <c r="K59">
        <v>2</v>
      </c>
      <c r="L59"/>
      <c r="M59">
        <v>20</v>
      </c>
      <c r="N59">
        <v>45</v>
      </c>
    </row>
    <row r="60" spans="1:14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9" customFormat="1" ht="15">
      <c r="A61" t="s">
        <v>141</v>
      </c>
      <c r="B61" t="s">
        <v>140</v>
      </c>
      <c r="C61" t="s">
        <v>209</v>
      </c>
      <c r="D61" t="s">
        <v>141</v>
      </c>
      <c r="E61"/>
      <c r="F61">
        <v>20</v>
      </c>
      <c r="G61">
        <v>1</v>
      </c>
      <c r="H61">
        <v>8</v>
      </c>
      <c r="I61"/>
      <c r="J61">
        <v>2</v>
      </c>
      <c r="K61"/>
      <c r="L61"/>
      <c r="M61">
        <v>40</v>
      </c>
      <c r="N61">
        <v>71</v>
      </c>
    </row>
    <row r="63" spans="1:14" ht="15">
      <c r="A63" s="9" t="s">
        <v>263</v>
      </c>
      <c r="B63" s="9"/>
      <c r="C63" s="9"/>
      <c r="D63" s="9"/>
      <c r="E63" s="9">
        <f aca="true" t="shared" si="7" ref="E63:M63">SUM(E61,E59,E57,E55,E51,E43,E41,E33,E27,E17,E10)</f>
        <v>26</v>
      </c>
      <c r="F63" s="9">
        <f t="shared" si="7"/>
        <v>318</v>
      </c>
      <c r="G63" s="9">
        <f t="shared" si="7"/>
        <v>3</v>
      </c>
      <c r="H63" s="9">
        <f t="shared" si="7"/>
        <v>166</v>
      </c>
      <c r="I63" s="9">
        <f t="shared" si="7"/>
        <v>11</v>
      </c>
      <c r="J63" s="9">
        <f t="shared" si="7"/>
        <v>15</v>
      </c>
      <c r="K63" s="9">
        <f t="shared" si="7"/>
        <v>56</v>
      </c>
      <c r="L63" s="9">
        <f t="shared" si="7"/>
        <v>4</v>
      </c>
      <c r="M63" s="9">
        <f t="shared" si="7"/>
        <v>1104</v>
      </c>
      <c r="N63" s="9">
        <f>SUM(N61,N59,N57,N55,N51,N43,N41,N33,N27,N17,N10)</f>
        <v>1703</v>
      </c>
    </row>
    <row r="66" ht="15">
      <c r="A66" s="8" t="s">
        <v>4</v>
      </c>
    </row>
    <row r="67" spans="1:14" ht="15">
      <c r="A67" t="s">
        <v>43</v>
      </c>
      <c r="B67" t="s">
        <v>40</v>
      </c>
      <c r="C67" t="s">
        <v>213</v>
      </c>
      <c r="D67" t="s">
        <v>41</v>
      </c>
      <c r="E67"/>
      <c r="F67">
        <v>2</v>
      </c>
      <c r="G67"/>
      <c r="H67"/>
      <c r="I67"/>
      <c r="J67"/>
      <c r="K67">
        <v>1</v>
      </c>
      <c r="L67"/>
      <c r="M67">
        <v>5</v>
      </c>
      <c r="N67">
        <v>8</v>
      </c>
    </row>
    <row r="68" spans="1:14" ht="15">
      <c r="A68"/>
      <c r="B68"/>
      <c r="C68" t="s">
        <v>217</v>
      </c>
      <c r="D68" t="s">
        <v>41</v>
      </c>
      <c r="E68"/>
      <c r="F68">
        <v>3</v>
      </c>
      <c r="G68"/>
      <c r="H68"/>
      <c r="I68"/>
      <c r="J68"/>
      <c r="K68"/>
      <c r="L68"/>
      <c r="M68">
        <v>1</v>
      </c>
      <c r="N68">
        <v>4</v>
      </c>
    </row>
    <row r="69" spans="1:14" ht="15">
      <c r="A69"/>
      <c r="B69" t="s">
        <v>57</v>
      </c>
      <c r="C69" t="s">
        <v>271</v>
      </c>
      <c r="D69" t="s">
        <v>58</v>
      </c>
      <c r="E69"/>
      <c r="F69">
        <v>2</v>
      </c>
      <c r="G69"/>
      <c r="H69">
        <v>1</v>
      </c>
      <c r="I69"/>
      <c r="J69">
        <v>2</v>
      </c>
      <c r="K69">
        <v>1</v>
      </c>
      <c r="L69"/>
      <c r="M69">
        <v>3</v>
      </c>
      <c r="N69">
        <v>9</v>
      </c>
    </row>
    <row r="70" spans="1:14" ht="15">
      <c r="A70"/>
      <c r="B70" t="s">
        <v>42</v>
      </c>
      <c r="C70" t="s">
        <v>213</v>
      </c>
      <c r="D70" t="s">
        <v>63</v>
      </c>
      <c r="E70"/>
      <c r="F70">
        <v>2</v>
      </c>
      <c r="G70"/>
      <c r="H70">
        <v>1</v>
      </c>
      <c r="I70"/>
      <c r="J70"/>
      <c r="K70"/>
      <c r="L70"/>
      <c r="M70">
        <v>18</v>
      </c>
      <c r="N70">
        <v>21</v>
      </c>
    </row>
    <row r="71" spans="1:14" ht="15">
      <c r="A71"/>
      <c r="B71"/>
      <c r="C71" t="s">
        <v>217</v>
      </c>
      <c r="D71" t="s">
        <v>63</v>
      </c>
      <c r="E71"/>
      <c r="F71"/>
      <c r="G71"/>
      <c r="H71">
        <v>1</v>
      </c>
      <c r="I71"/>
      <c r="J71"/>
      <c r="K71"/>
      <c r="L71"/>
      <c r="M71">
        <v>2</v>
      </c>
      <c r="N71">
        <v>3</v>
      </c>
    </row>
    <row r="72" spans="1:14" ht="15">
      <c r="A72"/>
      <c r="B72" t="s">
        <v>133</v>
      </c>
      <c r="C72" t="s">
        <v>213</v>
      </c>
      <c r="D72" t="s">
        <v>134</v>
      </c>
      <c r="E72"/>
      <c r="F72">
        <v>1</v>
      </c>
      <c r="G72"/>
      <c r="H72"/>
      <c r="I72"/>
      <c r="J72"/>
      <c r="K72"/>
      <c r="L72"/>
      <c r="M72">
        <v>5</v>
      </c>
      <c r="N72">
        <v>6</v>
      </c>
    </row>
    <row r="73" spans="1:14" s="9" customFormat="1" ht="15">
      <c r="A73" s="14" t="s">
        <v>227</v>
      </c>
      <c r="B73" s="14"/>
      <c r="C73" s="14"/>
      <c r="D73" s="14"/>
      <c r="E73" s="14">
        <f aca="true" t="shared" si="8" ref="E73:M73">SUM(E67:E72)</f>
        <v>0</v>
      </c>
      <c r="F73" s="14">
        <f t="shared" si="8"/>
        <v>10</v>
      </c>
      <c r="G73" s="14">
        <f t="shared" si="8"/>
        <v>0</v>
      </c>
      <c r="H73" s="14">
        <f t="shared" si="8"/>
        <v>3</v>
      </c>
      <c r="I73" s="14">
        <f t="shared" si="8"/>
        <v>0</v>
      </c>
      <c r="J73" s="14">
        <f t="shared" si="8"/>
        <v>2</v>
      </c>
      <c r="K73" s="14">
        <f t="shared" si="8"/>
        <v>2</v>
      </c>
      <c r="L73" s="14">
        <f t="shared" si="8"/>
        <v>0</v>
      </c>
      <c r="M73" s="14">
        <f t="shared" si="8"/>
        <v>34</v>
      </c>
      <c r="N73" s="14">
        <f>SUM(N67:N72)</f>
        <v>51</v>
      </c>
    </row>
    <row r="74" spans="1:14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5">
      <c r="A75" t="s">
        <v>5</v>
      </c>
      <c r="B75" t="s">
        <v>73</v>
      </c>
      <c r="C75" t="s">
        <v>213</v>
      </c>
      <c r="D75" t="s">
        <v>74</v>
      </c>
      <c r="E75">
        <v>7</v>
      </c>
      <c r="F75">
        <v>24</v>
      </c>
      <c r="G75"/>
      <c r="H75">
        <v>14</v>
      </c>
      <c r="I75">
        <v>1</v>
      </c>
      <c r="J75"/>
      <c r="K75">
        <v>2</v>
      </c>
      <c r="L75">
        <v>1</v>
      </c>
      <c r="M75">
        <v>135</v>
      </c>
      <c r="N75">
        <v>184</v>
      </c>
    </row>
    <row r="76" spans="1:14" ht="15">
      <c r="A76"/>
      <c r="B76" t="s">
        <v>175</v>
      </c>
      <c r="C76" t="s">
        <v>213</v>
      </c>
      <c r="D76" t="s">
        <v>176</v>
      </c>
      <c r="E76"/>
      <c r="F76"/>
      <c r="G76"/>
      <c r="H76"/>
      <c r="I76"/>
      <c r="J76"/>
      <c r="K76">
        <v>1</v>
      </c>
      <c r="L76"/>
      <c r="M76">
        <v>7</v>
      </c>
      <c r="N76">
        <v>8</v>
      </c>
    </row>
    <row r="77" spans="1:14" ht="15">
      <c r="A77"/>
      <c r="B77" t="s">
        <v>202</v>
      </c>
      <c r="C77" t="s">
        <v>213</v>
      </c>
      <c r="D77" t="s">
        <v>203</v>
      </c>
      <c r="E77"/>
      <c r="F77"/>
      <c r="G77"/>
      <c r="H77"/>
      <c r="I77"/>
      <c r="J77"/>
      <c r="K77"/>
      <c r="L77"/>
      <c r="M77">
        <v>1</v>
      </c>
      <c r="N77">
        <v>1</v>
      </c>
    </row>
    <row r="78" spans="1:14" ht="15">
      <c r="A78"/>
      <c r="B78" t="s">
        <v>184</v>
      </c>
      <c r="C78" t="s">
        <v>213</v>
      </c>
      <c r="D78" t="s">
        <v>185</v>
      </c>
      <c r="E78"/>
      <c r="F78">
        <v>2</v>
      </c>
      <c r="G78"/>
      <c r="H78">
        <v>1</v>
      </c>
      <c r="I78"/>
      <c r="J78"/>
      <c r="K78"/>
      <c r="L78"/>
      <c r="M78">
        <v>11</v>
      </c>
      <c r="N78">
        <v>14</v>
      </c>
    </row>
    <row r="79" spans="1:14" ht="15">
      <c r="A79"/>
      <c r="B79" t="s">
        <v>194</v>
      </c>
      <c r="C79" t="s">
        <v>213</v>
      </c>
      <c r="D79" t="s">
        <v>195</v>
      </c>
      <c r="E79"/>
      <c r="F79"/>
      <c r="G79"/>
      <c r="H79">
        <v>1</v>
      </c>
      <c r="I79"/>
      <c r="J79"/>
      <c r="K79"/>
      <c r="L79"/>
      <c r="M79">
        <v>1</v>
      </c>
      <c r="N79">
        <v>2</v>
      </c>
    </row>
    <row r="80" spans="1:14" ht="15">
      <c r="A80"/>
      <c r="B80" t="s">
        <v>196</v>
      </c>
      <c r="C80" t="s">
        <v>213</v>
      </c>
      <c r="D80" t="s">
        <v>197</v>
      </c>
      <c r="E80"/>
      <c r="F80">
        <v>1</v>
      </c>
      <c r="G80"/>
      <c r="H80"/>
      <c r="I80"/>
      <c r="J80"/>
      <c r="K80"/>
      <c r="L80"/>
      <c r="M80">
        <v>10</v>
      </c>
      <c r="N80">
        <v>11</v>
      </c>
    </row>
    <row r="81" spans="1:14" ht="15">
      <c r="A81"/>
      <c r="B81" t="s">
        <v>59</v>
      </c>
      <c r="C81" t="s">
        <v>213</v>
      </c>
      <c r="D81" t="s">
        <v>60</v>
      </c>
      <c r="E81"/>
      <c r="F81">
        <v>15</v>
      </c>
      <c r="G81"/>
      <c r="H81">
        <v>14</v>
      </c>
      <c r="I81"/>
      <c r="J81"/>
      <c r="K81">
        <v>3</v>
      </c>
      <c r="L81"/>
      <c r="M81">
        <v>89</v>
      </c>
      <c r="N81">
        <v>121</v>
      </c>
    </row>
    <row r="82" spans="1:14" ht="15">
      <c r="A82"/>
      <c r="B82" t="s">
        <v>138</v>
      </c>
      <c r="C82" t="s">
        <v>213</v>
      </c>
      <c r="D82" t="s">
        <v>139</v>
      </c>
      <c r="E82">
        <v>1</v>
      </c>
      <c r="F82">
        <v>18</v>
      </c>
      <c r="G82"/>
      <c r="H82">
        <v>10</v>
      </c>
      <c r="I82"/>
      <c r="J82"/>
      <c r="K82">
        <v>2</v>
      </c>
      <c r="L82"/>
      <c r="M82">
        <v>48</v>
      </c>
      <c r="N82">
        <v>79</v>
      </c>
    </row>
    <row r="83" spans="1:14" s="9" customFormat="1" ht="15">
      <c r="A83" s="14" t="s">
        <v>228</v>
      </c>
      <c r="B83" s="14"/>
      <c r="C83" s="14"/>
      <c r="D83" s="14"/>
      <c r="E83" s="14">
        <f aca="true" t="shared" si="9" ref="E83:M83">SUM(E75:E82)</f>
        <v>8</v>
      </c>
      <c r="F83" s="14">
        <f t="shared" si="9"/>
        <v>60</v>
      </c>
      <c r="G83" s="14">
        <f t="shared" si="9"/>
        <v>0</v>
      </c>
      <c r="H83" s="14">
        <f t="shared" si="9"/>
        <v>40</v>
      </c>
      <c r="I83" s="14">
        <f t="shared" si="9"/>
        <v>1</v>
      </c>
      <c r="J83" s="14">
        <f t="shared" si="9"/>
        <v>0</v>
      </c>
      <c r="K83" s="14">
        <f t="shared" si="9"/>
        <v>8</v>
      </c>
      <c r="L83" s="14">
        <f t="shared" si="9"/>
        <v>1</v>
      </c>
      <c r="M83" s="14">
        <f t="shared" si="9"/>
        <v>302</v>
      </c>
      <c r="N83" s="14">
        <f>SUM(N75:N82)</f>
        <v>420</v>
      </c>
    </row>
    <row r="84" spans="1:1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5">
      <c r="A85" t="s">
        <v>81</v>
      </c>
      <c r="B85" t="s">
        <v>80</v>
      </c>
      <c r="C85" t="s">
        <v>214</v>
      </c>
      <c r="D85" t="s">
        <v>128</v>
      </c>
      <c r="E85"/>
      <c r="F85">
        <v>13</v>
      </c>
      <c r="G85"/>
      <c r="H85">
        <v>3</v>
      </c>
      <c r="I85">
        <v>1</v>
      </c>
      <c r="J85">
        <v>1</v>
      </c>
      <c r="K85">
        <v>4</v>
      </c>
      <c r="L85">
        <v>1</v>
      </c>
      <c r="M85">
        <v>116</v>
      </c>
      <c r="N85">
        <v>139</v>
      </c>
    </row>
    <row r="86" spans="1:14" ht="15">
      <c r="A86"/>
      <c r="B86" t="s">
        <v>200</v>
      </c>
      <c r="C86" t="s">
        <v>271</v>
      </c>
      <c r="D86" t="s">
        <v>201</v>
      </c>
      <c r="E86">
        <v>2</v>
      </c>
      <c r="F86">
        <v>3</v>
      </c>
      <c r="G86"/>
      <c r="H86">
        <v>2</v>
      </c>
      <c r="I86"/>
      <c r="J86"/>
      <c r="K86">
        <v>1</v>
      </c>
      <c r="L86"/>
      <c r="M86">
        <v>21</v>
      </c>
      <c r="N86">
        <v>29</v>
      </c>
    </row>
    <row r="87" spans="1:14" ht="15">
      <c r="A87" s="9" t="s">
        <v>229</v>
      </c>
      <c r="E87" s="9">
        <f aca="true" t="shared" si="10" ref="E87:N87">SUM(E85:E86)</f>
        <v>2</v>
      </c>
      <c r="F87" s="9">
        <f t="shared" si="10"/>
        <v>16</v>
      </c>
      <c r="G87" s="9">
        <f t="shared" si="10"/>
        <v>0</v>
      </c>
      <c r="H87" s="9">
        <f t="shared" si="10"/>
        <v>5</v>
      </c>
      <c r="I87" s="9">
        <f t="shared" si="10"/>
        <v>1</v>
      </c>
      <c r="J87" s="9">
        <f t="shared" si="10"/>
        <v>1</v>
      </c>
      <c r="K87" s="9">
        <f t="shared" si="10"/>
        <v>5</v>
      </c>
      <c r="L87" s="9">
        <f t="shared" si="10"/>
        <v>1</v>
      </c>
      <c r="M87" s="9">
        <f t="shared" si="10"/>
        <v>137</v>
      </c>
      <c r="N87" s="9">
        <f t="shared" si="10"/>
        <v>168</v>
      </c>
    </row>
    <row r="89" spans="1:14" ht="15">
      <c r="A89" s="9" t="s">
        <v>245</v>
      </c>
      <c r="E89" s="9">
        <f aca="true" t="shared" si="11" ref="E89:M89">SUM(E87,E83,E73)</f>
        <v>10</v>
      </c>
      <c r="F89" s="9">
        <f t="shared" si="11"/>
        <v>86</v>
      </c>
      <c r="G89" s="9">
        <f t="shared" si="11"/>
        <v>0</v>
      </c>
      <c r="H89" s="9">
        <f t="shared" si="11"/>
        <v>48</v>
      </c>
      <c r="I89" s="9">
        <f t="shared" si="11"/>
        <v>2</v>
      </c>
      <c r="J89" s="9">
        <f t="shared" si="11"/>
        <v>3</v>
      </c>
      <c r="K89" s="9">
        <f t="shared" si="11"/>
        <v>15</v>
      </c>
      <c r="L89" s="9">
        <f t="shared" si="11"/>
        <v>2</v>
      </c>
      <c r="M89" s="9">
        <f t="shared" si="11"/>
        <v>473</v>
      </c>
      <c r="N89" s="9">
        <f>SUM(N87,N83,N73)</f>
        <v>639</v>
      </c>
    </row>
    <row r="92" ht="15">
      <c r="A92" s="8" t="s">
        <v>248</v>
      </c>
    </row>
    <row r="93" spans="1:14" ht="15">
      <c r="A93" t="s">
        <v>130</v>
      </c>
      <c r="B93" t="s">
        <v>129</v>
      </c>
      <c r="C93" t="s">
        <v>208</v>
      </c>
      <c r="D93" t="s">
        <v>130</v>
      </c>
      <c r="E93"/>
      <c r="F93">
        <v>5</v>
      </c>
      <c r="G93"/>
      <c r="H93">
        <v>3</v>
      </c>
      <c r="I93"/>
      <c r="J93"/>
      <c r="K93">
        <v>1</v>
      </c>
      <c r="L93">
        <v>1</v>
      </c>
      <c r="M93">
        <v>47</v>
      </c>
      <c r="N93">
        <v>57</v>
      </c>
    </row>
    <row r="94" spans="1:1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5">
      <c r="A95" t="s">
        <v>102</v>
      </c>
      <c r="B95" t="s">
        <v>101</v>
      </c>
      <c r="C95" t="s">
        <v>208</v>
      </c>
      <c r="D95" t="s">
        <v>102</v>
      </c>
      <c r="E95">
        <v>11</v>
      </c>
      <c r="F95">
        <v>91</v>
      </c>
      <c r="G95"/>
      <c r="H95">
        <v>28</v>
      </c>
      <c r="I95"/>
      <c r="J95">
        <v>4</v>
      </c>
      <c r="K95">
        <v>10</v>
      </c>
      <c r="L95">
        <v>1</v>
      </c>
      <c r="M95">
        <v>139</v>
      </c>
      <c r="N95">
        <v>284</v>
      </c>
    </row>
    <row r="96" spans="1:1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5">
      <c r="A97" t="s">
        <v>67</v>
      </c>
      <c r="B97" t="s">
        <v>66</v>
      </c>
      <c r="C97" t="s">
        <v>208</v>
      </c>
      <c r="D97" t="s">
        <v>67</v>
      </c>
      <c r="E97"/>
      <c r="F97"/>
      <c r="G97"/>
      <c r="H97">
        <v>2</v>
      </c>
      <c r="I97"/>
      <c r="J97">
        <v>1</v>
      </c>
      <c r="K97"/>
      <c r="L97"/>
      <c r="M97">
        <v>1</v>
      </c>
      <c r="N97">
        <v>4</v>
      </c>
    </row>
    <row r="98" spans="1:14" ht="15">
      <c r="A98"/>
      <c r="B98"/>
      <c r="C98" t="s">
        <v>210</v>
      </c>
      <c r="D98" t="s">
        <v>67</v>
      </c>
      <c r="E98">
        <v>1</v>
      </c>
      <c r="F98">
        <v>6</v>
      </c>
      <c r="G98"/>
      <c r="H98">
        <v>7</v>
      </c>
      <c r="I98">
        <v>1</v>
      </c>
      <c r="J98">
        <v>3</v>
      </c>
      <c r="K98">
        <v>1</v>
      </c>
      <c r="L98"/>
      <c r="M98">
        <v>46</v>
      </c>
      <c r="N98">
        <v>65</v>
      </c>
    </row>
    <row r="99" spans="1:14" ht="15">
      <c r="A99"/>
      <c r="B99" t="s">
        <v>64</v>
      </c>
      <c r="C99" t="s">
        <v>210</v>
      </c>
      <c r="D99" t="s">
        <v>65</v>
      </c>
      <c r="E99"/>
      <c r="F99">
        <v>8</v>
      </c>
      <c r="G99"/>
      <c r="H99">
        <v>2</v>
      </c>
      <c r="I99"/>
      <c r="J99"/>
      <c r="K99"/>
      <c r="L99"/>
      <c r="M99">
        <v>19</v>
      </c>
      <c r="N99">
        <v>29</v>
      </c>
    </row>
    <row r="100" spans="1:14" ht="15">
      <c r="A100"/>
      <c r="B100" t="s">
        <v>198</v>
      </c>
      <c r="C100" t="s">
        <v>272</v>
      </c>
      <c r="D100" t="s">
        <v>199</v>
      </c>
      <c r="E100">
        <v>1</v>
      </c>
      <c r="F100">
        <v>8</v>
      </c>
      <c r="G100"/>
      <c r="H100">
        <v>5</v>
      </c>
      <c r="I100"/>
      <c r="J100"/>
      <c r="K100"/>
      <c r="L100"/>
      <c r="M100">
        <v>12</v>
      </c>
      <c r="N100">
        <v>26</v>
      </c>
    </row>
    <row r="101" spans="1:14" s="9" customFormat="1" ht="15">
      <c r="A101" s="14" t="s">
        <v>230</v>
      </c>
      <c r="B101" s="14"/>
      <c r="C101" s="14"/>
      <c r="D101" s="14"/>
      <c r="E101" s="14">
        <f aca="true" t="shared" si="12" ref="E101:M101">SUM(E97:E100)</f>
        <v>2</v>
      </c>
      <c r="F101" s="14">
        <f t="shared" si="12"/>
        <v>22</v>
      </c>
      <c r="G101" s="14">
        <f t="shared" si="12"/>
        <v>0</v>
      </c>
      <c r="H101" s="14">
        <f t="shared" si="12"/>
        <v>16</v>
      </c>
      <c r="I101" s="14">
        <f t="shared" si="12"/>
        <v>1</v>
      </c>
      <c r="J101" s="14">
        <f t="shared" si="12"/>
        <v>4</v>
      </c>
      <c r="K101" s="14">
        <f t="shared" si="12"/>
        <v>1</v>
      </c>
      <c r="L101" s="14">
        <f t="shared" si="12"/>
        <v>0</v>
      </c>
      <c r="M101" s="14">
        <f t="shared" si="12"/>
        <v>78</v>
      </c>
      <c r="N101" s="14">
        <f>SUM(N97:N100)</f>
        <v>124</v>
      </c>
    </row>
    <row r="102" spans="1:1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5">
      <c r="A103" t="s">
        <v>32</v>
      </c>
      <c r="B103" t="s">
        <v>146</v>
      </c>
      <c r="C103" t="s">
        <v>210</v>
      </c>
      <c r="D103" t="s">
        <v>147</v>
      </c>
      <c r="E103"/>
      <c r="F103">
        <v>6</v>
      </c>
      <c r="G103"/>
      <c r="H103">
        <v>2</v>
      </c>
      <c r="I103"/>
      <c r="J103">
        <v>1</v>
      </c>
      <c r="K103">
        <v>2</v>
      </c>
      <c r="L103">
        <v>1</v>
      </c>
      <c r="M103">
        <v>37</v>
      </c>
      <c r="N103">
        <v>49</v>
      </c>
    </row>
    <row r="104" spans="1:14" ht="15">
      <c r="A104"/>
      <c r="B104" t="s">
        <v>273</v>
      </c>
      <c r="C104" t="s">
        <v>218</v>
      </c>
      <c r="D104" t="s">
        <v>274</v>
      </c>
      <c r="E104"/>
      <c r="F104"/>
      <c r="G104"/>
      <c r="H104"/>
      <c r="I104"/>
      <c r="J104"/>
      <c r="K104"/>
      <c r="L104"/>
      <c r="M104">
        <v>1</v>
      </c>
      <c r="N104">
        <v>1</v>
      </c>
    </row>
    <row r="105" spans="1:14" ht="15">
      <c r="A105"/>
      <c r="B105" t="s">
        <v>85</v>
      </c>
      <c r="C105" t="s">
        <v>208</v>
      </c>
      <c r="D105" t="s">
        <v>86</v>
      </c>
      <c r="E105"/>
      <c r="F105">
        <v>1</v>
      </c>
      <c r="G105"/>
      <c r="H105">
        <v>1</v>
      </c>
      <c r="I105"/>
      <c r="J105"/>
      <c r="K105">
        <v>2</v>
      </c>
      <c r="L105"/>
      <c r="M105">
        <v>19</v>
      </c>
      <c r="N105">
        <v>23</v>
      </c>
    </row>
    <row r="106" spans="1:14" s="9" customFormat="1" ht="15">
      <c r="A106" s="14" t="s">
        <v>231</v>
      </c>
      <c r="B106" s="14"/>
      <c r="C106" s="14"/>
      <c r="D106" s="14"/>
      <c r="E106" s="14">
        <f aca="true" t="shared" si="13" ref="E106:M106">SUM(E103:E105)</f>
        <v>0</v>
      </c>
      <c r="F106" s="14">
        <f t="shared" si="13"/>
        <v>7</v>
      </c>
      <c r="G106" s="14">
        <f t="shared" si="13"/>
        <v>0</v>
      </c>
      <c r="H106" s="14">
        <f t="shared" si="13"/>
        <v>3</v>
      </c>
      <c r="I106" s="14">
        <f t="shared" si="13"/>
        <v>0</v>
      </c>
      <c r="J106" s="14">
        <f t="shared" si="13"/>
        <v>1</v>
      </c>
      <c r="K106" s="14">
        <f t="shared" si="13"/>
        <v>4</v>
      </c>
      <c r="L106" s="14">
        <f t="shared" si="13"/>
        <v>1</v>
      </c>
      <c r="M106" s="14">
        <f t="shared" si="13"/>
        <v>57</v>
      </c>
      <c r="N106" s="14">
        <f>SUM(N103:N105)</f>
        <v>73</v>
      </c>
    </row>
    <row r="107" spans="1:1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5">
      <c r="A108" t="s">
        <v>105</v>
      </c>
      <c r="B108" t="s">
        <v>103</v>
      </c>
      <c r="C108" t="s">
        <v>208</v>
      </c>
      <c r="D108" t="s">
        <v>104</v>
      </c>
      <c r="E108"/>
      <c r="F108">
        <v>7</v>
      </c>
      <c r="G108"/>
      <c r="H108"/>
      <c r="I108"/>
      <c r="J108">
        <v>1</v>
      </c>
      <c r="K108">
        <v>2</v>
      </c>
      <c r="L108"/>
      <c r="M108">
        <v>11</v>
      </c>
      <c r="N108">
        <v>21</v>
      </c>
    </row>
    <row r="109" spans="1:14" ht="15">
      <c r="A109"/>
      <c r="B109"/>
      <c r="C109" t="s">
        <v>210</v>
      </c>
      <c r="D109" t="s">
        <v>104</v>
      </c>
      <c r="E109">
        <v>3</v>
      </c>
      <c r="F109">
        <v>46</v>
      </c>
      <c r="G109"/>
      <c r="H109">
        <v>15</v>
      </c>
      <c r="I109">
        <v>1</v>
      </c>
      <c r="J109">
        <v>7</v>
      </c>
      <c r="K109">
        <v>4</v>
      </c>
      <c r="L109"/>
      <c r="M109">
        <v>73</v>
      </c>
      <c r="N109">
        <v>149</v>
      </c>
    </row>
    <row r="110" spans="1:14" s="9" customFormat="1" ht="15">
      <c r="A110" s="14" t="s">
        <v>232</v>
      </c>
      <c r="B110" s="14"/>
      <c r="C110" s="14"/>
      <c r="D110" s="14"/>
      <c r="E110" s="14">
        <f aca="true" t="shared" si="14" ref="E110:M110">SUM(E108:E109)</f>
        <v>3</v>
      </c>
      <c r="F110" s="14">
        <f t="shared" si="14"/>
        <v>53</v>
      </c>
      <c r="G110" s="14">
        <f t="shared" si="14"/>
        <v>0</v>
      </c>
      <c r="H110" s="14">
        <f t="shared" si="14"/>
        <v>15</v>
      </c>
      <c r="I110" s="14">
        <f t="shared" si="14"/>
        <v>1</v>
      </c>
      <c r="J110" s="14">
        <f t="shared" si="14"/>
        <v>8</v>
      </c>
      <c r="K110" s="14">
        <f t="shared" si="14"/>
        <v>6</v>
      </c>
      <c r="L110" s="14">
        <f t="shared" si="14"/>
        <v>0</v>
      </c>
      <c r="M110" s="14">
        <f t="shared" si="14"/>
        <v>84</v>
      </c>
      <c r="N110" s="14">
        <f>SUM(N108:N109)</f>
        <v>170</v>
      </c>
    </row>
    <row r="111" spans="1:1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5">
      <c r="A112" t="s">
        <v>111</v>
      </c>
      <c r="B112" t="s">
        <v>53</v>
      </c>
      <c r="C112" t="s">
        <v>208</v>
      </c>
      <c r="D112" t="s">
        <v>54</v>
      </c>
      <c r="E112"/>
      <c r="F112">
        <v>2</v>
      </c>
      <c r="G112"/>
      <c r="H112">
        <v>2</v>
      </c>
      <c r="I112"/>
      <c r="J112"/>
      <c r="K112">
        <v>3</v>
      </c>
      <c r="L112"/>
      <c r="M112">
        <v>31</v>
      </c>
      <c r="N112">
        <v>38</v>
      </c>
    </row>
    <row r="113" spans="1:14" ht="15">
      <c r="A113"/>
      <c r="B113" t="s">
        <v>109</v>
      </c>
      <c r="C113" t="s">
        <v>210</v>
      </c>
      <c r="D113" t="s">
        <v>110</v>
      </c>
      <c r="E113"/>
      <c r="F113">
        <v>6</v>
      </c>
      <c r="G113"/>
      <c r="H113">
        <v>5</v>
      </c>
      <c r="I113"/>
      <c r="J113">
        <v>1</v>
      </c>
      <c r="K113"/>
      <c r="L113"/>
      <c r="M113">
        <v>20</v>
      </c>
      <c r="N113">
        <v>32</v>
      </c>
    </row>
    <row r="114" spans="1:14" s="9" customFormat="1" ht="15">
      <c r="A114" s="14" t="s">
        <v>233</v>
      </c>
      <c r="B114" s="14"/>
      <c r="C114" s="14"/>
      <c r="D114" s="14"/>
      <c r="E114" s="14">
        <f aca="true" t="shared" si="15" ref="E114:M114">SUM(E112:E113)</f>
        <v>0</v>
      </c>
      <c r="F114" s="14">
        <f t="shared" si="15"/>
        <v>8</v>
      </c>
      <c r="G114" s="14">
        <f t="shared" si="15"/>
        <v>0</v>
      </c>
      <c r="H114" s="14">
        <f t="shared" si="15"/>
        <v>7</v>
      </c>
      <c r="I114" s="14">
        <f t="shared" si="15"/>
        <v>0</v>
      </c>
      <c r="J114" s="14">
        <f t="shared" si="15"/>
        <v>1</v>
      </c>
      <c r="K114" s="14">
        <f t="shared" si="15"/>
        <v>3</v>
      </c>
      <c r="L114" s="14">
        <f t="shared" si="15"/>
        <v>0</v>
      </c>
      <c r="M114" s="14">
        <f t="shared" si="15"/>
        <v>51</v>
      </c>
      <c r="N114" s="14">
        <f>SUM(N112:N113)</f>
        <v>70</v>
      </c>
    </row>
    <row r="115" spans="1:1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5">
      <c r="A116" t="s">
        <v>100</v>
      </c>
      <c r="B116" t="s">
        <v>98</v>
      </c>
      <c r="C116" t="s">
        <v>210</v>
      </c>
      <c r="D116" t="s">
        <v>99</v>
      </c>
      <c r="E116">
        <v>4</v>
      </c>
      <c r="F116">
        <v>60</v>
      </c>
      <c r="G116"/>
      <c r="H116">
        <v>15</v>
      </c>
      <c r="I116">
        <v>2</v>
      </c>
      <c r="J116">
        <v>4</v>
      </c>
      <c r="K116">
        <v>2</v>
      </c>
      <c r="L116"/>
      <c r="M116">
        <v>144</v>
      </c>
      <c r="N116">
        <v>231</v>
      </c>
    </row>
    <row r="117" spans="1:1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5">
      <c r="A118" t="s">
        <v>19</v>
      </c>
      <c r="B118" t="s">
        <v>15</v>
      </c>
      <c r="C118" t="s">
        <v>208</v>
      </c>
      <c r="D118" t="s">
        <v>16</v>
      </c>
      <c r="E118">
        <v>1</v>
      </c>
      <c r="F118">
        <v>23</v>
      </c>
      <c r="G118"/>
      <c r="H118">
        <v>15</v>
      </c>
      <c r="I118"/>
      <c r="J118">
        <v>3</v>
      </c>
      <c r="K118">
        <v>4</v>
      </c>
      <c r="L118"/>
      <c r="M118">
        <v>148</v>
      </c>
      <c r="N118">
        <v>194</v>
      </c>
    </row>
    <row r="119" spans="1:14" ht="15">
      <c r="A119"/>
      <c r="B119"/>
      <c r="C119" t="s">
        <v>210</v>
      </c>
      <c r="D119" t="s">
        <v>16</v>
      </c>
      <c r="E119"/>
      <c r="F119"/>
      <c r="G119"/>
      <c r="H119"/>
      <c r="I119"/>
      <c r="J119"/>
      <c r="K119"/>
      <c r="L119"/>
      <c r="M119">
        <v>2</v>
      </c>
      <c r="N119">
        <v>2</v>
      </c>
    </row>
    <row r="120" spans="1:14" ht="15">
      <c r="A120"/>
      <c r="B120" t="s">
        <v>51</v>
      </c>
      <c r="C120" t="s">
        <v>210</v>
      </c>
      <c r="D120" t="s">
        <v>52</v>
      </c>
      <c r="E120"/>
      <c r="F120">
        <v>1</v>
      </c>
      <c r="G120"/>
      <c r="H120">
        <v>1</v>
      </c>
      <c r="I120"/>
      <c r="J120"/>
      <c r="K120"/>
      <c r="L120"/>
      <c r="M120">
        <v>18</v>
      </c>
      <c r="N120">
        <v>20</v>
      </c>
    </row>
    <row r="121" spans="1:14" ht="15">
      <c r="A121"/>
      <c r="B121"/>
      <c r="C121" t="s">
        <v>218</v>
      </c>
      <c r="D121" t="s">
        <v>52</v>
      </c>
      <c r="E121"/>
      <c r="F121"/>
      <c r="G121"/>
      <c r="H121">
        <v>1</v>
      </c>
      <c r="I121"/>
      <c r="J121"/>
      <c r="K121"/>
      <c r="L121"/>
      <c r="M121">
        <v>6</v>
      </c>
      <c r="N121">
        <v>7</v>
      </c>
    </row>
    <row r="122" spans="1:14" ht="15">
      <c r="A122"/>
      <c r="B122" t="s">
        <v>35</v>
      </c>
      <c r="C122" t="s">
        <v>210</v>
      </c>
      <c r="D122" t="s">
        <v>36</v>
      </c>
      <c r="E122"/>
      <c r="F122">
        <v>2</v>
      </c>
      <c r="G122"/>
      <c r="H122">
        <v>1</v>
      </c>
      <c r="I122"/>
      <c r="J122"/>
      <c r="K122"/>
      <c r="L122"/>
      <c r="M122">
        <v>8</v>
      </c>
      <c r="N122">
        <v>11</v>
      </c>
    </row>
    <row r="123" spans="1:14" s="9" customFormat="1" ht="15">
      <c r="A123"/>
      <c r="B123"/>
      <c r="C123" t="s">
        <v>218</v>
      </c>
      <c r="D123" t="s">
        <v>36</v>
      </c>
      <c r="E123"/>
      <c r="F123">
        <v>1</v>
      </c>
      <c r="G123"/>
      <c r="H123"/>
      <c r="I123"/>
      <c r="J123"/>
      <c r="K123"/>
      <c r="L123"/>
      <c r="M123">
        <v>7</v>
      </c>
      <c r="N123">
        <v>8</v>
      </c>
    </row>
    <row r="124" spans="1:14" s="9" customFormat="1" ht="15">
      <c r="A124" s="14" t="s">
        <v>234</v>
      </c>
      <c r="B124" s="14"/>
      <c r="C124" s="14"/>
      <c r="D124" s="14"/>
      <c r="E124" s="14">
        <f aca="true" t="shared" si="16" ref="E124:M124">SUM(E118:E123)</f>
        <v>1</v>
      </c>
      <c r="F124" s="14">
        <f t="shared" si="16"/>
        <v>27</v>
      </c>
      <c r="G124" s="14">
        <f t="shared" si="16"/>
        <v>0</v>
      </c>
      <c r="H124" s="14">
        <f t="shared" si="16"/>
        <v>18</v>
      </c>
      <c r="I124" s="14">
        <f t="shared" si="16"/>
        <v>0</v>
      </c>
      <c r="J124" s="14">
        <f t="shared" si="16"/>
        <v>3</v>
      </c>
      <c r="K124" s="14">
        <f t="shared" si="16"/>
        <v>4</v>
      </c>
      <c r="L124" s="14">
        <f t="shared" si="16"/>
        <v>0</v>
      </c>
      <c r="M124" s="14">
        <f t="shared" si="16"/>
        <v>189</v>
      </c>
      <c r="N124" s="14">
        <f>SUM(N118:N123)</f>
        <v>242</v>
      </c>
    </row>
    <row r="125" spans="1:1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5">
      <c r="A126" t="s">
        <v>50</v>
      </c>
      <c r="B126" t="s">
        <v>173</v>
      </c>
      <c r="C126" t="s">
        <v>210</v>
      </c>
      <c r="D126" t="s">
        <v>174</v>
      </c>
      <c r="E126"/>
      <c r="F126">
        <v>4</v>
      </c>
      <c r="G126"/>
      <c r="H126">
        <v>4</v>
      </c>
      <c r="I126"/>
      <c r="J126"/>
      <c r="K126"/>
      <c r="L126"/>
      <c r="M126">
        <v>15</v>
      </c>
      <c r="N126">
        <v>23</v>
      </c>
    </row>
    <row r="127" spans="1:14" ht="15">
      <c r="A127"/>
      <c r="B127" t="s">
        <v>49</v>
      </c>
      <c r="C127" t="s">
        <v>208</v>
      </c>
      <c r="D127" t="s">
        <v>50</v>
      </c>
      <c r="E127">
        <v>3</v>
      </c>
      <c r="F127">
        <v>16</v>
      </c>
      <c r="G127"/>
      <c r="H127">
        <v>6</v>
      </c>
      <c r="I127"/>
      <c r="J127"/>
      <c r="K127"/>
      <c r="L127"/>
      <c r="M127">
        <v>46</v>
      </c>
      <c r="N127">
        <v>71</v>
      </c>
    </row>
    <row r="128" spans="1:14" ht="15">
      <c r="A128"/>
      <c r="B128" t="s">
        <v>47</v>
      </c>
      <c r="C128" t="s">
        <v>210</v>
      </c>
      <c r="D128" t="s">
        <v>48</v>
      </c>
      <c r="E128">
        <v>3</v>
      </c>
      <c r="F128">
        <v>8</v>
      </c>
      <c r="G128"/>
      <c r="H128">
        <v>5</v>
      </c>
      <c r="I128">
        <v>1</v>
      </c>
      <c r="J128">
        <v>1</v>
      </c>
      <c r="K128">
        <v>3</v>
      </c>
      <c r="L128"/>
      <c r="M128">
        <v>35</v>
      </c>
      <c r="N128">
        <v>56</v>
      </c>
    </row>
    <row r="129" spans="1:14" ht="15">
      <c r="A129"/>
      <c r="B129"/>
      <c r="C129" t="s">
        <v>218</v>
      </c>
      <c r="D129" t="s">
        <v>48</v>
      </c>
      <c r="E129"/>
      <c r="F129"/>
      <c r="G129"/>
      <c r="H129">
        <v>1</v>
      </c>
      <c r="I129"/>
      <c r="J129"/>
      <c r="K129"/>
      <c r="L129"/>
      <c r="M129">
        <v>2</v>
      </c>
      <c r="N129">
        <v>3</v>
      </c>
    </row>
    <row r="130" spans="1:14" ht="15">
      <c r="A130"/>
      <c r="B130" t="s">
        <v>124</v>
      </c>
      <c r="C130" t="s">
        <v>210</v>
      </c>
      <c r="D130" t="s">
        <v>125</v>
      </c>
      <c r="E130">
        <v>1</v>
      </c>
      <c r="F130"/>
      <c r="G130"/>
      <c r="H130"/>
      <c r="I130"/>
      <c r="J130"/>
      <c r="K130">
        <v>1</v>
      </c>
      <c r="L130"/>
      <c r="M130">
        <v>5</v>
      </c>
      <c r="N130">
        <v>7</v>
      </c>
    </row>
    <row r="131" spans="1:14" ht="15">
      <c r="A131"/>
      <c r="B131"/>
      <c r="C131" t="s">
        <v>218</v>
      </c>
      <c r="D131" t="s">
        <v>125</v>
      </c>
      <c r="E131"/>
      <c r="F131"/>
      <c r="G131"/>
      <c r="H131"/>
      <c r="I131"/>
      <c r="J131"/>
      <c r="K131"/>
      <c r="L131"/>
      <c r="M131">
        <v>1</v>
      </c>
      <c r="N131">
        <v>1</v>
      </c>
    </row>
    <row r="132" spans="1:14" s="9" customFormat="1" ht="15">
      <c r="A132" s="14" t="s">
        <v>235</v>
      </c>
      <c r="B132" s="14"/>
      <c r="C132" s="14"/>
      <c r="D132" s="14"/>
      <c r="E132" s="14">
        <f aca="true" t="shared" si="17" ref="E132:M132">SUM(E126:E131)</f>
        <v>7</v>
      </c>
      <c r="F132" s="14">
        <f t="shared" si="17"/>
        <v>28</v>
      </c>
      <c r="G132" s="14">
        <f t="shared" si="17"/>
        <v>0</v>
      </c>
      <c r="H132" s="14">
        <f t="shared" si="17"/>
        <v>16</v>
      </c>
      <c r="I132" s="14">
        <f t="shared" si="17"/>
        <v>1</v>
      </c>
      <c r="J132" s="14">
        <f t="shared" si="17"/>
        <v>1</v>
      </c>
      <c r="K132" s="14">
        <f t="shared" si="17"/>
        <v>4</v>
      </c>
      <c r="L132" s="14">
        <f t="shared" si="17"/>
        <v>0</v>
      </c>
      <c r="M132" s="14">
        <f t="shared" si="17"/>
        <v>104</v>
      </c>
      <c r="N132" s="14">
        <f>SUM(N126:N131)</f>
        <v>161</v>
      </c>
    </row>
    <row r="133" spans="1:14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5">
      <c r="A134" t="s">
        <v>170</v>
      </c>
      <c r="B134" t="s">
        <v>169</v>
      </c>
      <c r="C134" t="s">
        <v>208</v>
      </c>
      <c r="D134" t="s">
        <v>170</v>
      </c>
      <c r="E134">
        <v>2</v>
      </c>
      <c r="F134">
        <v>6</v>
      </c>
      <c r="G134"/>
      <c r="H134">
        <v>5</v>
      </c>
      <c r="I134">
        <v>1</v>
      </c>
      <c r="J134">
        <v>2</v>
      </c>
      <c r="K134"/>
      <c r="L134"/>
      <c r="M134">
        <v>15</v>
      </c>
      <c r="N134">
        <v>31</v>
      </c>
    </row>
    <row r="135" spans="1:14" ht="15">
      <c r="A135"/>
      <c r="B135"/>
      <c r="C135" t="s">
        <v>210</v>
      </c>
      <c r="D135" t="s">
        <v>170</v>
      </c>
      <c r="E135"/>
      <c r="F135">
        <v>3</v>
      </c>
      <c r="G135"/>
      <c r="H135">
        <v>1</v>
      </c>
      <c r="I135"/>
      <c r="J135">
        <v>1</v>
      </c>
      <c r="K135"/>
      <c r="L135"/>
      <c r="M135">
        <v>16</v>
      </c>
      <c r="N135">
        <v>21</v>
      </c>
    </row>
    <row r="136" spans="1:14" s="9" customFormat="1" ht="15">
      <c r="A136" s="14" t="s">
        <v>236</v>
      </c>
      <c r="B136" s="14"/>
      <c r="C136" s="14"/>
      <c r="D136" s="14"/>
      <c r="E136" s="14">
        <f aca="true" t="shared" si="18" ref="E136:M136">SUM(E134:E135)</f>
        <v>2</v>
      </c>
      <c r="F136" s="14">
        <f t="shared" si="18"/>
        <v>9</v>
      </c>
      <c r="G136" s="14">
        <f t="shared" si="18"/>
        <v>0</v>
      </c>
      <c r="H136" s="14">
        <f t="shared" si="18"/>
        <v>6</v>
      </c>
      <c r="I136" s="14">
        <f t="shared" si="18"/>
        <v>1</v>
      </c>
      <c r="J136" s="14">
        <f t="shared" si="18"/>
        <v>3</v>
      </c>
      <c r="K136" s="14">
        <f t="shared" si="18"/>
        <v>0</v>
      </c>
      <c r="L136" s="14">
        <f t="shared" si="18"/>
        <v>0</v>
      </c>
      <c r="M136" s="14">
        <f t="shared" si="18"/>
        <v>31</v>
      </c>
      <c r="N136" s="14">
        <f>SUM(N134:N135)</f>
        <v>52</v>
      </c>
    </row>
    <row r="137" spans="1:14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s="9" customFormat="1" ht="15">
      <c r="A138" t="s">
        <v>11</v>
      </c>
      <c r="B138" t="s">
        <v>275</v>
      </c>
      <c r="C138" t="s">
        <v>208</v>
      </c>
      <c r="D138" t="s">
        <v>276</v>
      </c>
      <c r="E138"/>
      <c r="F138">
        <v>3</v>
      </c>
      <c r="G138"/>
      <c r="H138">
        <v>1</v>
      </c>
      <c r="I138"/>
      <c r="J138"/>
      <c r="K138">
        <v>1</v>
      </c>
      <c r="L138"/>
      <c r="M138">
        <v>1</v>
      </c>
      <c r="N138">
        <v>6</v>
      </c>
    </row>
    <row r="139" spans="1:14" ht="15">
      <c r="A139"/>
      <c r="B139" t="s">
        <v>10</v>
      </c>
      <c r="C139" t="s">
        <v>208</v>
      </c>
      <c r="D139" t="s">
        <v>11</v>
      </c>
      <c r="E139">
        <v>5</v>
      </c>
      <c r="F139">
        <v>44</v>
      </c>
      <c r="G139"/>
      <c r="H139">
        <v>19</v>
      </c>
      <c r="I139"/>
      <c r="J139">
        <v>2</v>
      </c>
      <c r="K139">
        <v>6</v>
      </c>
      <c r="L139"/>
      <c r="M139">
        <v>69</v>
      </c>
      <c r="N139">
        <v>145</v>
      </c>
    </row>
    <row r="140" spans="1:14" s="9" customFormat="1" ht="15">
      <c r="A140" s="14" t="s">
        <v>277</v>
      </c>
      <c r="B140" s="14"/>
      <c r="C140" s="14"/>
      <c r="D140" s="14"/>
      <c r="E140" s="14">
        <f aca="true" t="shared" si="19" ref="E140:M140">SUM(E138:E139)</f>
        <v>5</v>
      </c>
      <c r="F140" s="14">
        <f t="shared" si="19"/>
        <v>47</v>
      </c>
      <c r="G140" s="14">
        <f t="shared" si="19"/>
        <v>0</v>
      </c>
      <c r="H140" s="14">
        <f t="shared" si="19"/>
        <v>20</v>
      </c>
      <c r="I140" s="14">
        <f t="shared" si="19"/>
        <v>0</v>
      </c>
      <c r="J140" s="14">
        <f t="shared" si="19"/>
        <v>2</v>
      </c>
      <c r="K140" s="14">
        <f t="shared" si="19"/>
        <v>7</v>
      </c>
      <c r="L140" s="14">
        <f t="shared" si="19"/>
        <v>0</v>
      </c>
      <c r="M140" s="14">
        <f t="shared" si="19"/>
        <v>70</v>
      </c>
      <c r="N140" s="14">
        <f>SUM(N138:N139)</f>
        <v>151</v>
      </c>
    </row>
    <row r="141" spans="1:14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5">
      <c r="A142" t="s">
        <v>56</v>
      </c>
      <c r="B142" t="s">
        <v>55</v>
      </c>
      <c r="C142" t="s">
        <v>208</v>
      </c>
      <c r="D142" t="s">
        <v>56</v>
      </c>
      <c r="E142">
        <v>14</v>
      </c>
      <c r="F142">
        <v>122</v>
      </c>
      <c r="G142"/>
      <c r="H142">
        <v>48</v>
      </c>
      <c r="I142">
        <v>1</v>
      </c>
      <c r="J142">
        <v>5</v>
      </c>
      <c r="K142">
        <v>12</v>
      </c>
      <c r="L142">
        <v>2</v>
      </c>
      <c r="M142">
        <v>275</v>
      </c>
      <c r="N142">
        <v>479</v>
      </c>
    </row>
    <row r="143" spans="1:14" ht="15">
      <c r="A143"/>
      <c r="B143"/>
      <c r="C143" t="s">
        <v>210</v>
      </c>
      <c r="D143" t="s">
        <v>56</v>
      </c>
      <c r="E143"/>
      <c r="F143">
        <v>1</v>
      </c>
      <c r="G143"/>
      <c r="H143">
        <v>1</v>
      </c>
      <c r="I143"/>
      <c r="J143"/>
      <c r="K143"/>
      <c r="L143"/>
      <c r="M143">
        <v>2</v>
      </c>
      <c r="N143">
        <v>4</v>
      </c>
    </row>
    <row r="144" spans="1:14" s="9" customFormat="1" ht="15">
      <c r="A144" s="14" t="s">
        <v>237</v>
      </c>
      <c r="B144" s="14"/>
      <c r="C144" s="14"/>
      <c r="D144" s="14"/>
      <c r="E144" s="14">
        <v>14</v>
      </c>
      <c r="F144" s="14">
        <v>123</v>
      </c>
      <c r="G144" s="14"/>
      <c r="H144" s="14">
        <v>49</v>
      </c>
      <c r="I144" s="14">
        <v>1</v>
      </c>
      <c r="J144" s="14">
        <v>5</v>
      </c>
      <c r="K144" s="14">
        <v>12</v>
      </c>
      <c r="L144" s="14">
        <v>2</v>
      </c>
      <c r="M144" s="14">
        <v>277</v>
      </c>
      <c r="N144" s="14">
        <f>SUM(N142:N143)</f>
        <v>483</v>
      </c>
    </row>
    <row r="145" spans="1:14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5">
      <c r="A146" t="s">
        <v>90</v>
      </c>
      <c r="B146" t="s">
        <v>87</v>
      </c>
      <c r="C146" t="s">
        <v>210</v>
      </c>
      <c r="D146" t="s">
        <v>88</v>
      </c>
      <c r="E146">
        <v>1</v>
      </c>
      <c r="F146">
        <v>38</v>
      </c>
      <c r="G146">
        <v>1</v>
      </c>
      <c r="H146">
        <v>10</v>
      </c>
      <c r="I146">
        <v>1</v>
      </c>
      <c r="J146"/>
      <c r="K146">
        <v>6</v>
      </c>
      <c r="L146"/>
      <c r="M146">
        <v>39</v>
      </c>
      <c r="N146">
        <v>96</v>
      </c>
    </row>
    <row r="147" spans="1:14" ht="15">
      <c r="A147"/>
      <c r="B147" t="s">
        <v>89</v>
      </c>
      <c r="C147" t="s">
        <v>208</v>
      </c>
      <c r="D147" t="s">
        <v>90</v>
      </c>
      <c r="E147">
        <v>1</v>
      </c>
      <c r="F147">
        <v>52</v>
      </c>
      <c r="G147"/>
      <c r="H147">
        <v>17</v>
      </c>
      <c r="I147"/>
      <c r="J147">
        <v>1</v>
      </c>
      <c r="K147">
        <v>4</v>
      </c>
      <c r="L147"/>
      <c r="M147">
        <v>73</v>
      </c>
      <c r="N147">
        <v>148</v>
      </c>
    </row>
    <row r="148" spans="1:14" s="9" customFormat="1" ht="15">
      <c r="A148" s="14" t="s">
        <v>238</v>
      </c>
      <c r="B148" s="14"/>
      <c r="C148" s="14"/>
      <c r="D148" s="14"/>
      <c r="E148" s="14">
        <f aca="true" t="shared" si="20" ref="E148:M148">SUM(E146:E147)</f>
        <v>2</v>
      </c>
      <c r="F148" s="14">
        <f t="shared" si="20"/>
        <v>90</v>
      </c>
      <c r="G148" s="14">
        <f t="shared" si="20"/>
        <v>1</v>
      </c>
      <c r="H148" s="14">
        <f t="shared" si="20"/>
        <v>27</v>
      </c>
      <c r="I148" s="14">
        <f t="shared" si="20"/>
        <v>1</v>
      </c>
      <c r="J148" s="14">
        <f t="shared" si="20"/>
        <v>1</v>
      </c>
      <c r="K148" s="14">
        <f t="shared" si="20"/>
        <v>10</v>
      </c>
      <c r="L148" s="14">
        <f t="shared" si="20"/>
        <v>0</v>
      </c>
      <c r="M148" s="14">
        <f t="shared" si="20"/>
        <v>112</v>
      </c>
      <c r="N148" s="14">
        <f>SUM(N146:N147)</f>
        <v>244</v>
      </c>
    </row>
    <row r="150" spans="1:14" ht="15">
      <c r="A150" s="9" t="s">
        <v>264</v>
      </c>
      <c r="B150" s="9"/>
      <c r="C150" s="9"/>
      <c r="D150" s="9"/>
      <c r="E150" s="9">
        <f aca="true" t="shared" si="21" ref="E150:M150">SUM(E148,E144,E140,E136,E132,E124,E114,E110,E106,E101,E95,E93,E116)</f>
        <v>51</v>
      </c>
      <c r="F150" s="9">
        <f t="shared" si="21"/>
        <v>570</v>
      </c>
      <c r="G150" s="9">
        <f t="shared" si="21"/>
        <v>1</v>
      </c>
      <c r="H150" s="9">
        <f t="shared" si="21"/>
        <v>223</v>
      </c>
      <c r="I150" s="9">
        <f t="shared" si="21"/>
        <v>8</v>
      </c>
      <c r="J150" s="9">
        <f t="shared" si="21"/>
        <v>37</v>
      </c>
      <c r="K150" s="9">
        <f t="shared" si="21"/>
        <v>64</v>
      </c>
      <c r="L150" s="9">
        <f t="shared" si="21"/>
        <v>5</v>
      </c>
      <c r="M150" s="9">
        <f t="shared" si="21"/>
        <v>1383</v>
      </c>
      <c r="N150" s="9">
        <f>SUM(N148,N144,N140,N136,N132,N124,N114,N110,N106,N101,N95,N93,N116)</f>
        <v>2342</v>
      </c>
    </row>
    <row r="152" ht="15">
      <c r="A152" s="8" t="s">
        <v>6</v>
      </c>
    </row>
    <row r="153" spans="1:14" ht="15">
      <c r="A153" t="s">
        <v>24</v>
      </c>
      <c r="B153" t="s">
        <v>22</v>
      </c>
      <c r="C153" t="s">
        <v>207</v>
      </c>
      <c r="D153" t="s">
        <v>23</v>
      </c>
      <c r="E153">
        <v>12</v>
      </c>
      <c r="F153">
        <v>113</v>
      </c>
      <c r="G153">
        <v>1</v>
      </c>
      <c r="H153">
        <v>46</v>
      </c>
      <c r="I153">
        <v>1</v>
      </c>
      <c r="J153">
        <v>5</v>
      </c>
      <c r="K153">
        <v>15</v>
      </c>
      <c r="L153">
        <v>2</v>
      </c>
      <c r="M153">
        <v>406</v>
      </c>
      <c r="N153">
        <v>601</v>
      </c>
    </row>
    <row r="154" spans="1:14" ht="15">
      <c r="A154"/>
      <c r="B154" t="s">
        <v>118</v>
      </c>
      <c r="C154" t="s">
        <v>278</v>
      </c>
      <c r="D154" t="s">
        <v>119</v>
      </c>
      <c r="E154">
        <v>5</v>
      </c>
      <c r="F154">
        <v>83</v>
      </c>
      <c r="G154"/>
      <c r="H154">
        <v>26</v>
      </c>
      <c r="I154">
        <v>1</v>
      </c>
      <c r="J154">
        <v>13</v>
      </c>
      <c r="K154">
        <v>9</v>
      </c>
      <c r="L154">
        <v>1</v>
      </c>
      <c r="M154">
        <v>109</v>
      </c>
      <c r="N154">
        <v>247</v>
      </c>
    </row>
    <row r="155" spans="1:14" s="9" customFormat="1" ht="15">
      <c r="A155" s="14" t="s">
        <v>239</v>
      </c>
      <c r="B155" s="14"/>
      <c r="C155" s="14"/>
      <c r="D155" s="14"/>
      <c r="E155" s="14">
        <f aca="true" t="shared" si="22" ref="E155:M155">SUM(E153:E154)</f>
        <v>17</v>
      </c>
      <c r="F155" s="14">
        <f t="shared" si="22"/>
        <v>196</v>
      </c>
      <c r="G155" s="14">
        <f t="shared" si="22"/>
        <v>1</v>
      </c>
      <c r="H155" s="14">
        <f t="shared" si="22"/>
        <v>72</v>
      </c>
      <c r="I155" s="14">
        <f t="shared" si="22"/>
        <v>2</v>
      </c>
      <c r="J155" s="14">
        <f t="shared" si="22"/>
        <v>18</v>
      </c>
      <c r="K155" s="14">
        <f t="shared" si="22"/>
        <v>24</v>
      </c>
      <c r="L155" s="14">
        <f t="shared" si="22"/>
        <v>3</v>
      </c>
      <c r="M155" s="14">
        <f t="shared" si="22"/>
        <v>515</v>
      </c>
      <c r="N155" s="14">
        <f>SUM(N153:N154)</f>
        <v>848</v>
      </c>
    </row>
    <row r="156" spans="1:14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5">
      <c r="A157" t="s">
        <v>26</v>
      </c>
      <c r="B157" t="s">
        <v>25</v>
      </c>
      <c r="C157" t="s">
        <v>207</v>
      </c>
      <c r="D157" t="s">
        <v>26</v>
      </c>
      <c r="E157">
        <v>10</v>
      </c>
      <c r="F157">
        <v>13</v>
      </c>
      <c r="G157">
        <v>1</v>
      </c>
      <c r="H157">
        <v>3</v>
      </c>
      <c r="I157"/>
      <c r="J157">
        <v>4</v>
      </c>
      <c r="K157">
        <v>3</v>
      </c>
      <c r="L157"/>
      <c r="M157">
        <v>119</v>
      </c>
      <c r="N157">
        <v>153</v>
      </c>
    </row>
    <row r="158" spans="1:14" ht="15">
      <c r="A158"/>
      <c r="B158" t="s">
        <v>33</v>
      </c>
      <c r="C158" t="s">
        <v>278</v>
      </c>
      <c r="D158" t="s">
        <v>34</v>
      </c>
      <c r="E158">
        <v>3</v>
      </c>
      <c r="F158">
        <v>8</v>
      </c>
      <c r="G158"/>
      <c r="H158">
        <v>5</v>
      </c>
      <c r="I158"/>
      <c r="J158">
        <v>1</v>
      </c>
      <c r="K158">
        <v>1</v>
      </c>
      <c r="L158"/>
      <c r="M158">
        <v>19</v>
      </c>
      <c r="N158">
        <v>37</v>
      </c>
    </row>
    <row r="159" spans="1:14" s="9" customFormat="1" ht="15">
      <c r="A159" s="14" t="s">
        <v>240</v>
      </c>
      <c r="B159" s="14"/>
      <c r="C159" s="14"/>
      <c r="D159" s="14"/>
      <c r="E159" s="14">
        <f aca="true" t="shared" si="23" ref="E159:M159">SUM(E157:E158)</f>
        <v>13</v>
      </c>
      <c r="F159" s="14">
        <f t="shared" si="23"/>
        <v>21</v>
      </c>
      <c r="G159" s="14">
        <f t="shared" si="23"/>
        <v>1</v>
      </c>
      <c r="H159" s="14">
        <f t="shared" si="23"/>
        <v>8</v>
      </c>
      <c r="I159" s="14">
        <f t="shared" si="23"/>
        <v>0</v>
      </c>
      <c r="J159" s="14">
        <f t="shared" si="23"/>
        <v>5</v>
      </c>
      <c r="K159" s="14">
        <f t="shared" si="23"/>
        <v>4</v>
      </c>
      <c r="L159" s="14">
        <f t="shared" si="23"/>
        <v>0</v>
      </c>
      <c r="M159" s="14">
        <f t="shared" si="23"/>
        <v>138</v>
      </c>
      <c r="N159" s="14">
        <f>SUM(N157:N158)</f>
        <v>190</v>
      </c>
    </row>
    <row r="160" spans="1:14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 t="s">
        <v>8</v>
      </c>
      <c r="B161" t="s">
        <v>7</v>
      </c>
      <c r="C161" t="s">
        <v>207</v>
      </c>
      <c r="D161" t="s">
        <v>8</v>
      </c>
      <c r="E161">
        <v>11</v>
      </c>
      <c r="F161">
        <v>139</v>
      </c>
      <c r="G161"/>
      <c r="H161">
        <v>70</v>
      </c>
      <c r="I161">
        <v>2</v>
      </c>
      <c r="J161">
        <v>5</v>
      </c>
      <c r="K161">
        <v>16</v>
      </c>
      <c r="L161"/>
      <c r="M161">
        <v>299</v>
      </c>
      <c r="N161">
        <v>542</v>
      </c>
    </row>
    <row r="162" spans="1:14" ht="15">
      <c r="A162"/>
      <c r="B162" t="s">
        <v>160</v>
      </c>
      <c r="C162" t="s">
        <v>278</v>
      </c>
      <c r="D162" t="s">
        <v>161</v>
      </c>
      <c r="E162">
        <v>3</v>
      </c>
      <c r="F162">
        <v>36</v>
      </c>
      <c r="G162"/>
      <c r="H162">
        <v>19</v>
      </c>
      <c r="I162"/>
      <c r="J162"/>
      <c r="K162">
        <v>5</v>
      </c>
      <c r="L162"/>
      <c r="M162">
        <v>52</v>
      </c>
      <c r="N162">
        <v>115</v>
      </c>
    </row>
    <row r="163" spans="1:14" s="9" customFormat="1" ht="15">
      <c r="A163" s="14" t="s">
        <v>241</v>
      </c>
      <c r="B163" s="14"/>
      <c r="C163" s="14"/>
      <c r="D163" s="14"/>
      <c r="E163" s="14">
        <f aca="true" t="shared" si="24" ref="E163:M163">SUM(E161:E162)</f>
        <v>14</v>
      </c>
      <c r="F163" s="14">
        <f t="shared" si="24"/>
        <v>175</v>
      </c>
      <c r="G163" s="14">
        <f t="shared" si="24"/>
        <v>0</v>
      </c>
      <c r="H163" s="14">
        <f t="shared" si="24"/>
        <v>89</v>
      </c>
      <c r="I163" s="14">
        <f t="shared" si="24"/>
        <v>2</v>
      </c>
      <c r="J163" s="14">
        <f t="shared" si="24"/>
        <v>5</v>
      </c>
      <c r="K163" s="14">
        <f t="shared" si="24"/>
        <v>21</v>
      </c>
      <c r="L163" s="14">
        <f t="shared" si="24"/>
        <v>0</v>
      </c>
      <c r="M163" s="14">
        <f t="shared" si="24"/>
        <v>351</v>
      </c>
      <c r="N163" s="14">
        <f>SUM(N161:N162)</f>
        <v>657</v>
      </c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 t="s">
        <v>79</v>
      </c>
      <c r="B165" t="s">
        <v>77</v>
      </c>
      <c r="C165" t="s">
        <v>207</v>
      </c>
      <c r="D165" t="s">
        <v>78</v>
      </c>
      <c r="E165">
        <v>6</v>
      </c>
      <c r="F165">
        <v>5</v>
      </c>
      <c r="G165"/>
      <c r="H165">
        <v>11</v>
      </c>
      <c r="I165">
        <v>1</v>
      </c>
      <c r="J165">
        <v>3</v>
      </c>
      <c r="K165">
        <v>3</v>
      </c>
      <c r="L165"/>
      <c r="M165">
        <v>126</v>
      </c>
      <c r="N165">
        <v>155</v>
      </c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 t="s">
        <v>279</v>
      </c>
      <c r="B167" t="s">
        <v>37</v>
      </c>
      <c r="C167" t="s">
        <v>207</v>
      </c>
      <c r="D167" t="s">
        <v>38</v>
      </c>
      <c r="E167">
        <v>5</v>
      </c>
      <c r="F167">
        <v>32</v>
      </c>
      <c r="G167"/>
      <c r="H167">
        <v>11</v>
      </c>
      <c r="I167"/>
      <c r="J167">
        <v>4</v>
      </c>
      <c r="K167">
        <v>1</v>
      </c>
      <c r="L167"/>
      <c r="M167">
        <v>43</v>
      </c>
      <c r="N167">
        <v>96</v>
      </c>
    </row>
    <row r="168" spans="1:14" ht="15">
      <c r="A168"/>
      <c r="B168" t="s">
        <v>122</v>
      </c>
      <c r="C168" t="s">
        <v>207</v>
      </c>
      <c r="D168" t="s">
        <v>123</v>
      </c>
      <c r="E168"/>
      <c r="F168">
        <v>8</v>
      </c>
      <c r="G168"/>
      <c r="H168">
        <v>2</v>
      </c>
      <c r="I168"/>
      <c r="J168">
        <v>4</v>
      </c>
      <c r="K168">
        <v>2</v>
      </c>
      <c r="L168">
        <v>1</v>
      </c>
      <c r="M168">
        <v>24</v>
      </c>
      <c r="N168">
        <v>41</v>
      </c>
    </row>
    <row r="169" spans="1:14" ht="15">
      <c r="A169"/>
      <c r="B169" t="s">
        <v>96</v>
      </c>
      <c r="C169" t="s">
        <v>207</v>
      </c>
      <c r="D169" t="s">
        <v>97</v>
      </c>
      <c r="E169">
        <v>11</v>
      </c>
      <c r="F169">
        <v>37</v>
      </c>
      <c r="G169"/>
      <c r="H169">
        <v>10</v>
      </c>
      <c r="I169">
        <v>2</v>
      </c>
      <c r="J169">
        <v>5</v>
      </c>
      <c r="K169">
        <v>7</v>
      </c>
      <c r="L169">
        <v>1</v>
      </c>
      <c r="M169">
        <v>131</v>
      </c>
      <c r="N169">
        <v>204</v>
      </c>
    </row>
    <row r="170" spans="1:14" ht="15">
      <c r="A170"/>
      <c r="B170" t="s">
        <v>39</v>
      </c>
      <c r="C170" t="s">
        <v>207</v>
      </c>
      <c r="D170" t="s">
        <v>76</v>
      </c>
      <c r="E170">
        <v>1</v>
      </c>
      <c r="F170">
        <v>18</v>
      </c>
      <c r="G170"/>
      <c r="H170">
        <v>2</v>
      </c>
      <c r="I170"/>
      <c r="J170">
        <v>2</v>
      </c>
      <c r="K170">
        <v>1</v>
      </c>
      <c r="L170"/>
      <c r="M170">
        <v>51</v>
      </c>
      <c r="N170">
        <v>75</v>
      </c>
    </row>
    <row r="171" spans="1:14" ht="15">
      <c r="A171"/>
      <c r="B171" t="s">
        <v>142</v>
      </c>
      <c r="C171" t="s">
        <v>207</v>
      </c>
      <c r="D171" t="s">
        <v>143</v>
      </c>
      <c r="E171"/>
      <c r="F171"/>
      <c r="G171"/>
      <c r="H171"/>
      <c r="I171"/>
      <c r="J171"/>
      <c r="K171"/>
      <c r="L171"/>
      <c r="M171">
        <v>22</v>
      </c>
      <c r="N171">
        <v>22</v>
      </c>
    </row>
    <row r="172" spans="1:14" s="9" customFormat="1" ht="15">
      <c r="A172" s="14" t="s">
        <v>280</v>
      </c>
      <c r="B172" s="14"/>
      <c r="C172" s="14"/>
      <c r="D172" s="14"/>
      <c r="E172" s="14">
        <f aca="true" t="shared" si="25" ref="E172:M172">SUM(E167:E171)</f>
        <v>17</v>
      </c>
      <c r="F172" s="14">
        <f t="shared" si="25"/>
        <v>95</v>
      </c>
      <c r="G172" s="14">
        <f t="shared" si="25"/>
        <v>0</v>
      </c>
      <c r="H172" s="14">
        <f t="shared" si="25"/>
        <v>25</v>
      </c>
      <c r="I172" s="14">
        <f t="shared" si="25"/>
        <v>2</v>
      </c>
      <c r="J172" s="14">
        <f t="shared" si="25"/>
        <v>15</v>
      </c>
      <c r="K172" s="14">
        <f t="shared" si="25"/>
        <v>11</v>
      </c>
      <c r="L172" s="14">
        <f t="shared" si="25"/>
        <v>2</v>
      </c>
      <c r="M172" s="14">
        <f t="shared" si="25"/>
        <v>271</v>
      </c>
      <c r="N172" s="14">
        <f>SUM(N167:N171)</f>
        <v>438</v>
      </c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 t="s">
        <v>219</v>
      </c>
      <c r="B174" t="s">
        <v>116</v>
      </c>
      <c r="C174" t="s">
        <v>207</v>
      </c>
      <c r="D174" t="s">
        <v>117</v>
      </c>
      <c r="E174">
        <v>17</v>
      </c>
      <c r="F174">
        <v>88</v>
      </c>
      <c r="G174"/>
      <c r="H174">
        <v>44</v>
      </c>
      <c r="I174">
        <v>1</v>
      </c>
      <c r="J174">
        <v>10</v>
      </c>
      <c r="K174">
        <v>12</v>
      </c>
      <c r="L174">
        <v>1</v>
      </c>
      <c r="M174">
        <v>158</v>
      </c>
      <c r="N174">
        <v>331</v>
      </c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 t="s">
        <v>46</v>
      </c>
      <c r="B176" t="s">
        <v>44</v>
      </c>
      <c r="C176" t="s">
        <v>207</v>
      </c>
      <c r="D176" t="s">
        <v>45</v>
      </c>
      <c r="E176">
        <v>4</v>
      </c>
      <c r="F176">
        <v>36</v>
      </c>
      <c r="G176">
        <v>1</v>
      </c>
      <c r="H176">
        <v>27</v>
      </c>
      <c r="I176">
        <v>2</v>
      </c>
      <c r="J176">
        <v>9</v>
      </c>
      <c r="K176">
        <v>8</v>
      </c>
      <c r="L176"/>
      <c r="M176">
        <v>169</v>
      </c>
      <c r="N176">
        <v>256</v>
      </c>
    </row>
    <row r="177" spans="1:14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5">
      <c r="A178" t="s">
        <v>21</v>
      </c>
      <c r="B178" t="s">
        <v>20</v>
      </c>
      <c r="C178" t="s">
        <v>207</v>
      </c>
      <c r="D178" t="s">
        <v>21</v>
      </c>
      <c r="E178"/>
      <c r="F178">
        <v>55</v>
      </c>
      <c r="G178"/>
      <c r="H178">
        <v>17</v>
      </c>
      <c r="I178"/>
      <c r="J178">
        <v>1</v>
      </c>
      <c r="K178">
        <v>7</v>
      </c>
      <c r="L178"/>
      <c r="M178">
        <v>128</v>
      </c>
      <c r="N178">
        <v>208</v>
      </c>
    </row>
    <row r="179" spans="1:14" ht="15">
      <c r="A179"/>
      <c r="B179" t="s">
        <v>144</v>
      </c>
      <c r="C179" t="s">
        <v>278</v>
      </c>
      <c r="D179" t="s">
        <v>145</v>
      </c>
      <c r="E179"/>
      <c r="F179">
        <v>17</v>
      </c>
      <c r="G179"/>
      <c r="H179">
        <v>4</v>
      </c>
      <c r="I179"/>
      <c r="J179"/>
      <c r="K179">
        <v>2</v>
      </c>
      <c r="L179"/>
      <c r="M179">
        <v>17</v>
      </c>
      <c r="N179">
        <v>40</v>
      </c>
    </row>
    <row r="180" spans="1:14" s="9" customFormat="1" ht="15">
      <c r="A180" s="14" t="s">
        <v>242</v>
      </c>
      <c r="B180" s="14"/>
      <c r="C180" s="14"/>
      <c r="D180" s="14"/>
      <c r="E180" s="14">
        <f aca="true" t="shared" si="26" ref="E180:M180">SUM(E178:E179)</f>
        <v>0</v>
      </c>
      <c r="F180" s="14">
        <f t="shared" si="26"/>
        <v>72</v>
      </c>
      <c r="G180" s="14">
        <f t="shared" si="26"/>
        <v>0</v>
      </c>
      <c r="H180" s="14">
        <f t="shared" si="26"/>
        <v>21</v>
      </c>
      <c r="I180" s="14">
        <f t="shared" si="26"/>
        <v>0</v>
      </c>
      <c r="J180" s="14">
        <f t="shared" si="26"/>
        <v>1</v>
      </c>
      <c r="K180" s="14">
        <f t="shared" si="26"/>
        <v>9</v>
      </c>
      <c r="L180" s="14">
        <f t="shared" si="26"/>
        <v>0</v>
      </c>
      <c r="M180" s="14">
        <f t="shared" si="26"/>
        <v>145</v>
      </c>
      <c r="N180" s="14">
        <f>SUM(N178:N179)</f>
        <v>248</v>
      </c>
    </row>
    <row r="181" spans="1:14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5">
      <c r="A182" t="s">
        <v>108</v>
      </c>
      <c r="B182" t="s">
        <v>106</v>
      </c>
      <c r="C182" t="s">
        <v>207</v>
      </c>
      <c r="D182" t="s">
        <v>107</v>
      </c>
      <c r="E182"/>
      <c r="F182">
        <v>11</v>
      </c>
      <c r="G182">
        <v>1</v>
      </c>
      <c r="H182">
        <v>9</v>
      </c>
      <c r="I182"/>
      <c r="J182"/>
      <c r="K182">
        <v>3</v>
      </c>
      <c r="L182"/>
      <c r="M182">
        <v>82</v>
      </c>
      <c r="N182">
        <v>106</v>
      </c>
    </row>
    <row r="184" spans="1:14" s="9" customFormat="1" ht="15">
      <c r="A184" s="9" t="s">
        <v>246</v>
      </c>
      <c r="E184" s="9">
        <f aca="true" t="shared" si="27" ref="E184:M184">SUM(E182,E180,E176,E174,E172,E165,E163,E159,E155)</f>
        <v>88</v>
      </c>
      <c r="F184" s="9">
        <f t="shared" si="27"/>
        <v>699</v>
      </c>
      <c r="G184" s="9">
        <f t="shared" si="27"/>
        <v>4</v>
      </c>
      <c r="H184" s="9">
        <f t="shared" si="27"/>
        <v>306</v>
      </c>
      <c r="I184" s="9">
        <f t="shared" si="27"/>
        <v>10</v>
      </c>
      <c r="J184" s="9">
        <f t="shared" si="27"/>
        <v>66</v>
      </c>
      <c r="K184" s="9">
        <f t="shared" si="27"/>
        <v>95</v>
      </c>
      <c r="L184" s="9">
        <f t="shared" si="27"/>
        <v>6</v>
      </c>
      <c r="M184" s="9">
        <f t="shared" si="27"/>
        <v>1955</v>
      </c>
      <c r="N184" s="9">
        <f>SUM(N182,N180,N176,N174,N172,N165,N163,N159,N155)</f>
        <v>3229</v>
      </c>
    </row>
    <row r="187" ht="15">
      <c r="A187" s="8" t="s">
        <v>3</v>
      </c>
    </row>
    <row r="188" spans="1:14" ht="15">
      <c r="A188" t="s">
        <v>3</v>
      </c>
      <c r="B188" t="s">
        <v>149</v>
      </c>
      <c r="C188" t="s">
        <v>281</v>
      </c>
      <c r="D188" t="s">
        <v>150</v>
      </c>
      <c r="E188">
        <v>1</v>
      </c>
      <c r="F188">
        <v>6</v>
      </c>
      <c r="G188"/>
      <c r="H188">
        <v>5</v>
      </c>
      <c r="I188"/>
      <c r="J188"/>
      <c r="K188">
        <v>5</v>
      </c>
      <c r="L188"/>
      <c r="M188">
        <v>27</v>
      </c>
      <c r="N188">
        <v>44</v>
      </c>
    </row>
    <row r="189" spans="1:14" ht="15">
      <c r="A189"/>
      <c r="B189" t="s">
        <v>0</v>
      </c>
      <c r="C189" t="s">
        <v>206</v>
      </c>
      <c r="D189" t="s">
        <v>1</v>
      </c>
      <c r="E189">
        <v>2</v>
      </c>
      <c r="F189">
        <v>52</v>
      </c>
      <c r="G189">
        <v>1</v>
      </c>
      <c r="H189">
        <v>11</v>
      </c>
      <c r="I189">
        <v>1</v>
      </c>
      <c r="J189">
        <v>2</v>
      </c>
      <c r="K189">
        <v>3</v>
      </c>
      <c r="L189">
        <v>1</v>
      </c>
      <c r="M189">
        <v>71</v>
      </c>
      <c r="N189">
        <v>144</v>
      </c>
    </row>
    <row r="190" spans="1:14" ht="15">
      <c r="A190"/>
      <c r="B190" t="s">
        <v>91</v>
      </c>
      <c r="C190" t="s">
        <v>282</v>
      </c>
      <c r="D190" t="s">
        <v>92</v>
      </c>
      <c r="E190">
        <v>4</v>
      </c>
      <c r="F190">
        <v>9</v>
      </c>
      <c r="G190"/>
      <c r="H190">
        <v>14</v>
      </c>
      <c r="I190">
        <v>1</v>
      </c>
      <c r="J190">
        <v>1</v>
      </c>
      <c r="K190">
        <v>1</v>
      </c>
      <c r="L190">
        <v>8</v>
      </c>
      <c r="M190">
        <v>76</v>
      </c>
      <c r="N190">
        <v>114</v>
      </c>
    </row>
    <row r="191" spans="1:14" ht="15">
      <c r="A191"/>
      <c r="B191" t="s">
        <v>2</v>
      </c>
      <c r="C191" t="s">
        <v>281</v>
      </c>
      <c r="D191" t="s">
        <v>148</v>
      </c>
      <c r="E191">
        <v>8</v>
      </c>
      <c r="F191">
        <v>75</v>
      </c>
      <c r="G191"/>
      <c r="H191">
        <v>49</v>
      </c>
      <c r="I191">
        <v>2</v>
      </c>
      <c r="J191">
        <v>4</v>
      </c>
      <c r="K191">
        <v>11</v>
      </c>
      <c r="L191">
        <v>3</v>
      </c>
      <c r="M191">
        <v>155</v>
      </c>
      <c r="N191">
        <v>307</v>
      </c>
    </row>
    <row r="192" spans="1:14" s="9" customFormat="1" ht="15">
      <c r="A192" s="9" t="s">
        <v>244</v>
      </c>
      <c r="E192" s="9">
        <f aca="true" t="shared" si="28" ref="E192:N192">SUM(E188:E191)</f>
        <v>15</v>
      </c>
      <c r="F192" s="9">
        <f t="shared" si="28"/>
        <v>142</v>
      </c>
      <c r="G192" s="9">
        <f t="shared" si="28"/>
        <v>1</v>
      </c>
      <c r="H192" s="9">
        <f t="shared" si="28"/>
        <v>79</v>
      </c>
      <c r="I192" s="9">
        <f t="shared" si="28"/>
        <v>4</v>
      </c>
      <c r="J192" s="9">
        <f t="shared" si="28"/>
        <v>7</v>
      </c>
      <c r="K192" s="9">
        <f t="shared" si="28"/>
        <v>20</v>
      </c>
      <c r="L192" s="9">
        <f t="shared" si="28"/>
        <v>12</v>
      </c>
      <c r="M192" s="9">
        <f t="shared" si="28"/>
        <v>329</v>
      </c>
      <c r="N192" s="9">
        <f t="shared" si="28"/>
        <v>609</v>
      </c>
    </row>
    <row r="193" spans="2:14" ht="15">
      <c r="B193" t="s">
        <v>283</v>
      </c>
      <c r="C193" t="s">
        <v>284</v>
      </c>
      <c r="D193" t="s">
        <v>285</v>
      </c>
      <c r="E193"/>
      <c r="F193"/>
      <c r="G193"/>
      <c r="H193"/>
      <c r="I193"/>
      <c r="J193">
        <v>4</v>
      </c>
      <c r="K193"/>
      <c r="L193"/>
      <c r="M193"/>
      <c r="N193">
        <v>4</v>
      </c>
    </row>
    <row r="194" spans="1:14" ht="15">
      <c r="A194" t="s">
        <v>164</v>
      </c>
      <c r="B194" t="s">
        <v>162</v>
      </c>
      <c r="C194" t="s">
        <v>282</v>
      </c>
      <c r="D194" t="s">
        <v>163</v>
      </c>
      <c r="E194"/>
      <c r="F194"/>
      <c r="G194"/>
      <c r="H194">
        <v>1</v>
      </c>
      <c r="I194">
        <v>1</v>
      </c>
      <c r="J194"/>
      <c r="K194">
        <v>1</v>
      </c>
      <c r="L194">
        <v>1</v>
      </c>
      <c r="M194">
        <v>11</v>
      </c>
      <c r="N194">
        <v>15</v>
      </c>
    </row>
    <row r="195" spans="1:14" ht="15">
      <c r="A195"/>
      <c r="B195" t="s">
        <v>204</v>
      </c>
      <c r="C195" t="s">
        <v>282</v>
      </c>
      <c r="D195" t="s">
        <v>205</v>
      </c>
      <c r="E195"/>
      <c r="F195">
        <v>1</v>
      </c>
      <c r="G195"/>
      <c r="H195"/>
      <c r="I195"/>
      <c r="J195"/>
      <c r="K195"/>
      <c r="L195">
        <v>10</v>
      </c>
      <c r="M195">
        <v>3</v>
      </c>
      <c r="N195">
        <v>14</v>
      </c>
    </row>
    <row r="196" spans="1:14" s="9" customFormat="1" ht="15">
      <c r="A196" s="9" t="s">
        <v>243</v>
      </c>
      <c r="E196" s="9">
        <f aca="true" t="shared" si="29" ref="E196:M196">SUM(E194:E195)</f>
        <v>0</v>
      </c>
      <c r="F196" s="9">
        <f t="shared" si="29"/>
        <v>1</v>
      </c>
      <c r="G196" s="9">
        <f t="shared" si="29"/>
        <v>0</v>
      </c>
      <c r="H196" s="9">
        <f t="shared" si="29"/>
        <v>1</v>
      </c>
      <c r="I196" s="9">
        <f t="shared" si="29"/>
        <v>1</v>
      </c>
      <c r="J196" s="9">
        <f t="shared" si="29"/>
        <v>0</v>
      </c>
      <c r="K196" s="9">
        <f t="shared" si="29"/>
        <v>1</v>
      </c>
      <c r="L196" s="9">
        <f t="shared" si="29"/>
        <v>11</v>
      </c>
      <c r="M196" s="9">
        <f t="shared" si="29"/>
        <v>14</v>
      </c>
      <c r="N196" s="9">
        <f>SUM(N194:N195)</f>
        <v>29</v>
      </c>
    </row>
    <row r="198" spans="1:14" s="9" customFormat="1" ht="15">
      <c r="A198" s="9" t="s">
        <v>265</v>
      </c>
      <c r="E198" s="9">
        <f aca="true" t="shared" si="30" ref="E198:M198">SUM(E196,E193,E192,E184,E150,E89,E63)</f>
        <v>190</v>
      </c>
      <c r="F198" s="9">
        <f t="shared" si="30"/>
        <v>1816</v>
      </c>
      <c r="G198" s="9">
        <f t="shared" si="30"/>
        <v>9</v>
      </c>
      <c r="H198" s="9">
        <f t="shared" si="30"/>
        <v>823</v>
      </c>
      <c r="I198" s="9">
        <f t="shared" si="30"/>
        <v>36</v>
      </c>
      <c r="J198" s="9">
        <f t="shared" si="30"/>
        <v>132</v>
      </c>
      <c r="K198" s="9">
        <f t="shared" si="30"/>
        <v>251</v>
      </c>
      <c r="L198" s="9">
        <f t="shared" si="30"/>
        <v>40</v>
      </c>
      <c r="M198" s="9">
        <f t="shared" si="30"/>
        <v>5258</v>
      </c>
      <c r="N198" s="9">
        <f>SUM(N196,N193,N192,N184,N150,N89,N63)</f>
        <v>8555</v>
      </c>
    </row>
    <row r="199" spans="1:11" ht="15">
      <c r="A199" s="10"/>
      <c r="B199" s="10"/>
      <c r="C199" s="10"/>
      <c r="D199" s="10"/>
      <c r="E199" s="10"/>
      <c r="F199" s="10"/>
      <c r="G199" s="10"/>
      <c r="H199" s="10"/>
      <c r="I199" s="10"/>
      <c r="J199" s="11"/>
      <c r="K199" s="12"/>
    </row>
    <row r="200" spans="1:14" ht="15">
      <c r="A200" s="15" t="s">
        <v>286</v>
      </c>
      <c r="B200" s="10"/>
      <c r="C200" s="10"/>
      <c r="D200" s="10"/>
      <c r="E200" s="16">
        <v>2</v>
      </c>
      <c r="F200" s="16"/>
      <c r="G200" s="16"/>
      <c r="H200" s="16">
        <v>4</v>
      </c>
      <c r="I200" s="16"/>
      <c r="J200" s="17"/>
      <c r="K200" s="18"/>
      <c r="L200" s="9">
        <v>4</v>
      </c>
      <c r="M200" s="9">
        <v>8</v>
      </c>
      <c r="N200" s="9">
        <f>SUM(E200:M200)</f>
        <v>18</v>
      </c>
    </row>
    <row r="201" spans="1:14" ht="15">
      <c r="A201" s="15"/>
      <c r="B201" s="10"/>
      <c r="C201" s="10"/>
      <c r="D201" s="10"/>
      <c r="E201" s="16"/>
      <c r="F201" s="16"/>
      <c r="G201" s="16"/>
      <c r="H201" s="16"/>
      <c r="I201" s="16"/>
      <c r="J201" s="17"/>
      <c r="K201" s="18"/>
      <c r="L201" s="9"/>
      <c r="M201" s="9"/>
      <c r="N201" s="9"/>
    </row>
    <row r="202" spans="1:14" ht="15">
      <c r="A202" s="15" t="s">
        <v>287</v>
      </c>
      <c r="B202" s="10"/>
      <c r="C202" s="10"/>
      <c r="D202" s="10"/>
      <c r="E202" s="19">
        <f>SUM(E198,E200)</f>
        <v>192</v>
      </c>
      <c r="F202" s="19">
        <f aca="true" t="shared" si="31" ref="F202:N202">SUM(F198,F200)</f>
        <v>1816</v>
      </c>
      <c r="G202" s="19">
        <f t="shared" si="31"/>
        <v>9</v>
      </c>
      <c r="H202" s="19">
        <f t="shared" si="31"/>
        <v>827</v>
      </c>
      <c r="I202" s="19">
        <f t="shared" si="31"/>
        <v>36</v>
      </c>
      <c r="J202" s="19">
        <f t="shared" si="31"/>
        <v>132</v>
      </c>
      <c r="K202" s="19">
        <f t="shared" si="31"/>
        <v>251</v>
      </c>
      <c r="L202" s="19">
        <f t="shared" si="31"/>
        <v>44</v>
      </c>
      <c r="M202" s="19">
        <f t="shared" si="31"/>
        <v>5266</v>
      </c>
      <c r="N202" s="19">
        <f t="shared" si="31"/>
        <v>8573</v>
      </c>
    </row>
    <row r="203" spans="1:11" ht="15">
      <c r="A203" s="10"/>
      <c r="B203" s="10"/>
      <c r="C203" s="10"/>
      <c r="D203" s="10"/>
      <c r="E203" s="10"/>
      <c r="F203" s="10"/>
      <c r="G203" s="10"/>
      <c r="H203" s="10"/>
      <c r="I203" s="10"/>
      <c r="J203" s="11"/>
      <c r="K203" s="12"/>
    </row>
    <row r="204" spans="1:14" ht="15">
      <c r="A204" s="21" t="s">
        <v>268</v>
      </c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</row>
    <row r="205" spans="1:14" ht="15">
      <c r="A205" s="21" t="s">
        <v>262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11" ht="15">
      <c r="A206" s="10"/>
      <c r="B206" s="10"/>
      <c r="C206" s="10"/>
      <c r="D206" s="10"/>
      <c r="E206" s="10"/>
      <c r="F206" s="10"/>
      <c r="G206" s="10"/>
      <c r="H206" s="10"/>
      <c r="I206" s="10"/>
      <c r="J206" s="11"/>
      <c r="K206" s="12"/>
    </row>
  </sheetData>
  <sheetProtection password="975D" sheet="1"/>
  <mergeCells count="6">
    <mergeCell ref="A2:N2"/>
    <mergeCell ref="A3:N3"/>
    <mergeCell ref="A4:N4"/>
    <mergeCell ref="A204:N204"/>
    <mergeCell ref="A205:N205"/>
    <mergeCell ref="A1:N1"/>
  </mergeCells>
  <hyperlinks>
    <hyperlink ref="A204:I204" r:id="rId1" display="[Spring 2010 - Fact Sheet]"/>
    <hyperlink ref="A205:I205" r:id="rId2" display="[Institutional Research Home]"/>
    <hyperlink ref="A204:N204" r:id="rId3" display="[Spring 2014 - Fact Sheet]"/>
    <hyperlink ref="A205:N205" r:id="rId4" display="[Institutional Research Home]"/>
  </hyperlinks>
  <printOptions/>
  <pageMargins left="0.7" right="0.7" top="0.75" bottom="0.75" header="0.3" footer="0.3"/>
  <pageSetup horizontalDpi="600" verticalDpi="600" orientation="landscape" scale="57" r:id="rId5"/>
  <rowBreaks count="3" manualBreakCount="3">
    <brk id="51" max="14" man="1"/>
    <brk id="106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Gachette, Yves</dc:creator>
  <cp:keywords/>
  <dc:description/>
  <cp:lastModifiedBy>Bonn, Michelle</cp:lastModifiedBy>
  <cp:lastPrinted>2013-10-10T19:06:17Z</cp:lastPrinted>
  <dcterms:created xsi:type="dcterms:W3CDTF">2013-10-04T13:40:25Z</dcterms:created>
  <dcterms:modified xsi:type="dcterms:W3CDTF">2014-11-26T18:33:28Z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